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1" activeTab="0"/>
  </bookViews>
  <sheets>
    <sheet name="PODZIAŁ NA ZADANIA I - X" sheetId="1" r:id="rId1"/>
  </sheets>
  <definedNames>
    <definedName name="_xlnm.Print_Area" localSheetId="0">'PODZIAŁ NA ZADANIA I - X'!$A$1:$V$101</definedName>
    <definedName name="Excel_BuiltIn_Print_Area" localSheetId="0">'PODZIAŁ NA ZADANIA I - X'!$A$1:$U$100</definedName>
  </definedNames>
  <calcPr fullCalcOnLoad="1"/>
</workbook>
</file>

<file path=xl/sharedStrings.xml><?xml version="1.0" encoding="utf-8"?>
<sst xmlns="http://schemas.openxmlformats.org/spreadsheetml/2006/main" count="485" uniqueCount="101">
  <si>
    <t>ZADANIA  I – X</t>
  </si>
  <si>
    <t>ZADANIE I</t>
  </si>
  <si>
    <t>L.p.</t>
  </si>
  <si>
    <t>Nazwa towaru  / jednostka miary</t>
  </si>
  <si>
    <t>Ilość PLANOWANA ROK 2014</t>
  </si>
  <si>
    <t>Ilość PLANOWANA ROK 2015</t>
  </si>
  <si>
    <t>Łącznie LATA 2014-2015</t>
  </si>
  <si>
    <t>Cena średnia brutto</t>
  </si>
  <si>
    <t>ŚREDNIA WARTOŚĆ BRUTTO 2014</t>
  </si>
  <si>
    <t>ŚREDNIA WARTOŚĆ BRUTTO 2015</t>
  </si>
  <si>
    <t>ŁĄCZNA WARTOŚĆ NA LATA 2014-2015</t>
  </si>
  <si>
    <t>Cena jednostkowa BRUTTO TRANSFARM</t>
  </si>
  <si>
    <t>Cena jednostkowa BRUTTO STANIMEX</t>
  </si>
  <si>
    <t>Cena jednostkowa BRUTTO AGTES</t>
  </si>
  <si>
    <t>Cena jednostkowa BRUTTO TZMO</t>
  </si>
  <si>
    <t>Cena jednostkowa BRUTTO AGIMED</t>
  </si>
  <si>
    <t xml:space="preserve">Cena jednostkowa BRUTTO </t>
  </si>
  <si>
    <t xml:space="preserve">Wymagana Gwarancja przez Zamawiającego </t>
  </si>
  <si>
    <t xml:space="preserve">Gwarancja zaoferowana przez Wykonawcę </t>
  </si>
  <si>
    <t xml:space="preserve">Cena jednostkowa netto </t>
  </si>
  <si>
    <t xml:space="preserve">Wartość  netto </t>
  </si>
  <si>
    <t>Wartość podatku VAT w %</t>
  </si>
  <si>
    <t xml:space="preserve">Wartość brutto </t>
  </si>
  <si>
    <t>Nazwa handlowa  lub nr katalogowy zaoferowanego produktu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</si>
  <si>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</si>
  <si>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</si>
  <si>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</si>
  <si>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</si>
  <si>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</si>
  <si>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</si>
  <si>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</si>
  <si>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</si>
  <si>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</si>
  <si>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</si>
  <si>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</si>
  <si>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</si>
  <si>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Folia żelatynowa czarna 13x36 cm  opakowanie 10 szt</t>
  </si>
  <si>
    <t>24 m -cy</t>
  </si>
  <si>
    <t>Folia żelatynowa przeźroczysta 13x36cm   opakowania opakowanie 10 szt</t>
  </si>
  <si>
    <t>24 m-cy</t>
  </si>
  <si>
    <t>Folia pozytywowa  rolka ; szer. 10 cm, długość rolki 10 m / szt ( +/- 1 m)</t>
  </si>
  <si>
    <t>folia pozytywowa elastyczna PS4 (6 cm x 10 m rolka)</t>
  </si>
  <si>
    <t>Suma (kolumny 11)</t>
  </si>
  <si>
    <r>
      <t xml:space="preserve">                                </t>
    </r>
    <r>
      <rPr>
        <sz val="14"/>
        <rFont val="Verdana"/>
        <family val="2"/>
      </rPr>
      <t xml:space="preserve"> ......................................................................
                          pieczęć i podpis czytelny osoby uprawnionej
                       do składania oświadczeń woli w imieniu firmy</t>
    </r>
  </si>
  <si>
    <t>ZADANIE II</t>
  </si>
  <si>
    <t>Proszek argentorat  250ml</t>
  </si>
  <si>
    <t>P. magnetyczny czarny     500 g</t>
  </si>
  <si>
    <t>P. magnetyczny jasny          500 g</t>
  </si>
  <si>
    <t xml:space="preserve">Proszek do marabuta z aplikatorem czarny 250 ml / op </t>
  </si>
  <si>
    <t xml:space="preserve">Proszek do marabuta z aplikatorem jasny 250 ml / op </t>
  </si>
  <si>
    <t>P. antystatyczny czarny    250 ml</t>
  </si>
  <si>
    <t>P. antystatyczny srebrny  250 ml</t>
  </si>
  <si>
    <t>P. magnetyczny biochromatic 500 g  ( srebrno / czarny)</t>
  </si>
  <si>
    <t>Cyjanostick  25g</t>
  </si>
  <si>
    <r>
      <t xml:space="preserve">                               </t>
    </r>
    <r>
      <rPr>
        <sz val="14"/>
        <rFont val="Verdana"/>
        <family val="2"/>
      </rPr>
      <t xml:space="preserve"> ......................................................................
                          pieczęć i podpis czytelny osoby uprawnionej
                       do składania oświadczeń woli w imieniu firmy</t>
    </r>
  </si>
  <si>
    <t>ZADANIE III</t>
  </si>
  <si>
    <t>Pędzel daktyloskopijny z włosia wiewiórki płaski, szer  60 mm / szt typu  Perfect Brush z  lub równoważny</t>
  </si>
  <si>
    <t>Gwarancja producenta</t>
  </si>
  <si>
    <r>
      <t> </t>
    </r>
    <r>
      <rPr>
        <sz val="14"/>
        <rFont val="Verdana"/>
        <family val="1"/>
      </rPr>
      <t>Pędzel daktyloskopijny z włosia wiewiórki płaski, szer. 30 mm, typu  Perfect Brush z  lub równoważny</t>
    </r>
  </si>
  <si>
    <t>Pędzel z puchu marabut na drewnianej rączce   szt</t>
  </si>
  <si>
    <t>Pędzel z puchu marabuta w komplecie z pulweryzatorem  kpl ( opakowanie typu piórnik)</t>
  </si>
  <si>
    <t>Pędzel z włókien szklanych szt</t>
  </si>
  <si>
    <t>Aplikator (pędzel) magnetyczny szt</t>
  </si>
  <si>
    <t xml:space="preserve">                          .....................................................................
                          pieczęć i podpis czytelny osoby uprawnionej
                          Do składania oświadczeń woli w imieniu firmy</t>
  </si>
  <si>
    <t>ZADANIE IV</t>
  </si>
  <si>
    <t>Cena jednostkowa BRUTTO HAGMED</t>
  </si>
  <si>
    <t>Wymazówka  biologiczna z torebką osuszającą papierowo-foliową ( wymazówka + torebka)</t>
  </si>
  <si>
    <t>12 m-cy</t>
  </si>
  <si>
    <t>Zestaw do pobierania DNA (pakiet kryminalistyczny) GA 01 – szczegółowy opis zgodnie z załącznikiem</t>
  </si>
  <si>
    <t>ZADANIE V</t>
  </si>
  <si>
    <t>Pochłaniacz zapachów, wym. 12 x 30 cm, op. 5 szt</t>
  </si>
  <si>
    <t xml:space="preserve">                         .....................................................................
                          pieczęć i podpis czytelny osoby uprawnionej
                          Do składania oświadczeń woli w imieniu firmy</t>
  </si>
  <si>
    <t>ZADANIE VI</t>
  </si>
  <si>
    <t>Słoje 900 ml + wieczka (komplet)</t>
  </si>
  <si>
    <t>Folia aluminiowa, rolka o wym 30 cm x 20 m</t>
  </si>
  <si>
    <t>ZADANIE VII</t>
  </si>
  <si>
    <t xml:space="preserve">Gips dentystyczny 25kg, IV klasa twardości  </t>
  </si>
  <si>
    <t>Środek do utrwalania śladów traseologicnzych na śniegu 473 g ( +/- 27 g) ( wosku) co jest równe ok. 500 ml</t>
  </si>
  <si>
    <t>Lakier do włosów  250 ml / op</t>
  </si>
  <si>
    <t>Pasta silikonowa Mikrosil (zestaw)czarna / szara op / 225 g  (+/- 10 g)</t>
  </si>
  <si>
    <t>Folia MES metalizowana (rolka)</t>
  </si>
  <si>
    <t>ZADANIE VIII</t>
  </si>
  <si>
    <t>Poduszka  ceramiczna prostok.  7,5 x 11 cm/ szt lub 12.5 x 9 cm</t>
  </si>
  <si>
    <t>Wałek ceramiczny do dłoni  8 x 22 cm / szt</t>
  </si>
  <si>
    <t>Wałek do rozprow. Tuszu na płytce szklanej 2,5 x 7,5 cm / szt</t>
  </si>
  <si>
    <t>Tusz daktyloskopijny czarny 118 ml / op</t>
  </si>
  <si>
    <t>Denaturat 0,5 l / szt</t>
  </si>
  <si>
    <t>ZADANIE IX</t>
  </si>
  <si>
    <t>Skalówka fotograficzna magnetyczna 50 cm  szt</t>
  </si>
  <si>
    <t>Linijka traseologiczna składana 20cm+40cm szt</t>
  </si>
  <si>
    <t>Skalówka fotograf. magnetyczna 10 cm szt</t>
  </si>
  <si>
    <t>Linijka  fotograficzna 30 cm szt</t>
  </si>
  <si>
    <t>Numerki dowodowe plastikowe stojące 0-9, wym 7,5 x 12 cm ( +/- 1 cm)</t>
  </si>
  <si>
    <t>Numerki dowodowe  magnetyczne 25 x 30 mm 0-9 kpl lub 30 x 400  mm 0-9 kpl</t>
  </si>
  <si>
    <t>Numerki magnetyczna małe 25x30 mm 0-9 kpl  (+/- 0,5 cm)</t>
  </si>
  <si>
    <t>Numerki dowodowe magnet. 1-20 cz/b kpl wym 7 x 9 cm  (+/- 0,5 cm)</t>
  </si>
  <si>
    <t xml:space="preserve">ZADANIE X </t>
  </si>
  <si>
    <t>Skalpele jednorazowe  (szt)</t>
  </si>
  <si>
    <r>
      <t>Pęsety jednorazowe (szt)</t>
    </r>
    <r>
      <rPr>
        <sz val="14"/>
        <color indexed="10"/>
        <rFont val="Verdana"/>
        <family val="1"/>
      </rPr>
      <t xml:space="preserve"> PLASTIKOWA</t>
    </r>
  </si>
  <si>
    <t>Stoliki GSR (opakowanie/10szt) / opakowanie</t>
  </si>
  <si>
    <t xml:space="preserve">                    .....................................................................
                          pieczęć i podpis czytelny osoby uprawnionej
                          Do składania oświadczeń woli w imieniu firmy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</si>
</sst>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8">
    <font>
      <sz val="10"/>
      <name val="Arial"/>
      <family val="2"/>
    </font>
    <font>
      <sz val="14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24"/>
      <name val="Verdana"/>
      <family val="1"/>
    </font>
    <font>
      <b/>
      <sz val="14"/>
      <name val="Arial"/>
      <family val="2"/>
    </font>
    <font>
      <sz val="12"/>
      <name val="Verdana"/>
      <family val="1"/>
    </font>
    <font>
      <sz val="14"/>
      <color indexed="10"/>
      <name val="Verdana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1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vertical="center" wrapText="1"/>
    </xf>
    <xf numFmtId="164" fontId="3" fillId="3" borderId="0" xfId="0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164" fontId="5" fillId="3" borderId="0" xfId="0" applyFont="1" applyFill="1" applyBorder="1" applyAlignment="1">
      <alignment horizontal="center" vertical="center" wrapText="1"/>
    </xf>
    <xf numFmtId="164" fontId="5" fillId="3" borderId="0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vertical="center" wrapText="1"/>
    </xf>
    <xf numFmtId="164" fontId="3" fillId="2" borderId="5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5" fillId="3" borderId="0" xfId="0" applyFont="1" applyFill="1" applyAlignment="1">
      <alignment horizontal="center" vertical="center" wrapText="1"/>
    </xf>
    <xf numFmtId="164" fontId="5" fillId="3" borderId="0" xfId="0" applyFont="1" applyFill="1" applyAlignment="1">
      <alignment vertical="center" wrapText="1"/>
    </xf>
    <xf numFmtId="164" fontId="3" fillId="3" borderId="5" xfId="0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4" fontId="2" fillId="0" borderId="2" xfId="0" applyFont="1" applyFill="1" applyBorder="1" applyAlignment="1">
      <alignment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6" fillId="0" borderId="5" xfId="0" applyFont="1" applyFill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right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right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1"/>
  <sheetViews>
    <sheetView tabSelected="1" zoomScale="65" zoomScaleNormal="65" workbookViewId="0" topLeftCell="A85">
      <selection activeCell="A93" sqref="A93"/>
    </sheetView>
  </sheetViews>
  <sheetFormatPr defaultColWidth="12.57421875" defaultRowHeight="45" customHeight="1"/>
  <cols>
    <col min="1" max="1" width="9.421875" style="1" customWidth="1"/>
    <col min="2" max="2" width="102.57421875" style="2" customWidth="1"/>
    <col min="3" max="3" width="18.8515625" style="3" customWidth="1"/>
    <col min="4" max="4" width="19.00390625" style="3" customWidth="1"/>
    <col min="5" max="5" width="15.28125" style="3" customWidth="1"/>
    <col min="6" max="8" width="0" style="4" hidden="1" customWidth="1"/>
    <col min="9" max="9" width="0" style="5" hidden="1" customWidth="1"/>
    <col min="10" max="15" width="0" style="4" hidden="1" customWidth="1"/>
    <col min="16" max="16" width="23.28125" style="4" customWidth="1"/>
    <col min="17" max="17" width="22.57421875" style="4" customWidth="1"/>
    <col min="18" max="18" width="20.7109375" style="4" customWidth="1"/>
    <col min="19" max="19" width="22.140625" style="1" customWidth="1"/>
    <col min="20" max="20" width="11.57421875" style="1" customWidth="1"/>
    <col min="21" max="21" width="28.7109375" style="1" customWidth="1"/>
    <col min="22" max="22" width="23.7109375" style="1" customWidth="1"/>
    <col min="23" max="23" width="19.28125" style="1" customWidth="1"/>
    <col min="24" max="35" width="11.57421875" style="1" customWidth="1"/>
    <col min="36" max="16384" width="11.57421875" style="3" customWidth="1"/>
  </cols>
  <sheetData>
    <row r="1" spans="1:35" s="12" customFormat="1" ht="45" customHeight="1">
      <c r="A1" s="6"/>
      <c r="B1" s="7" t="s">
        <v>0</v>
      </c>
      <c r="C1" s="6"/>
      <c r="D1" s="6"/>
      <c r="E1" s="6"/>
      <c r="F1" s="8"/>
      <c r="G1" s="8"/>
      <c r="H1" s="8"/>
      <c r="I1" s="9"/>
      <c r="J1" s="8"/>
      <c r="K1" s="8"/>
      <c r="L1" s="8"/>
      <c r="M1" s="10"/>
      <c r="N1" s="10"/>
      <c r="O1" s="10"/>
      <c r="P1" s="10"/>
      <c r="Q1" s="10"/>
      <c r="R1" s="1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6" customFormat="1" ht="45" customHeight="1">
      <c r="A2" s="13"/>
      <c r="B2" s="13" t="s">
        <v>1</v>
      </c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23" ht="83.25" customHeight="1">
      <c r="A3" s="17" t="s">
        <v>2</v>
      </c>
      <c r="B3" s="18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20" t="s">
        <v>8</v>
      </c>
      <c r="H3" s="20" t="s">
        <v>9</v>
      </c>
      <c r="I3" s="21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2" t="s">
        <v>17</v>
      </c>
      <c r="Q3" s="22" t="s">
        <v>18</v>
      </c>
      <c r="R3" s="22" t="s">
        <v>19</v>
      </c>
      <c r="S3" s="23" t="s">
        <v>20</v>
      </c>
      <c r="T3" s="23" t="s">
        <v>21</v>
      </c>
      <c r="U3" s="23" t="s">
        <v>22</v>
      </c>
      <c r="V3" s="23" t="s">
        <v>23</v>
      </c>
      <c r="W3" s="11"/>
    </row>
    <row r="4" spans="1:23" ht="44.25" customHeight="1">
      <c r="A4" s="17" t="s">
        <v>24</v>
      </c>
      <c r="B4" s="18" t="s">
        <v>25</v>
      </c>
      <c r="C4" s="19" t="s">
        <v>26</v>
      </c>
      <c r="D4" s="19" t="s">
        <v>27</v>
      </c>
      <c r="E4" s="19" t="s">
        <v>28</v>
      </c>
      <c r="F4" s="20"/>
      <c r="G4" s="20"/>
      <c r="H4" s="20"/>
      <c r="I4" s="21"/>
      <c r="J4" s="20"/>
      <c r="K4" s="20"/>
      <c r="L4" s="20"/>
      <c r="M4" s="20"/>
      <c r="N4" s="20"/>
      <c r="O4" s="20"/>
      <c r="P4" s="24" t="s">
        <v>29</v>
      </c>
      <c r="Q4" s="24" t="s">
        <v>30</v>
      </c>
      <c r="R4" s="24" t="s">
        <v>31</v>
      </c>
      <c r="S4" s="23" t="s">
        <v>32</v>
      </c>
      <c r="T4" s="23" t="s">
        <v>33</v>
      </c>
      <c r="U4" s="23" t="s">
        <v>34</v>
      </c>
      <c r="V4" s="23" t="s">
        <v>35</v>
      </c>
      <c r="W4" s="11"/>
    </row>
    <row r="5" spans="1:23" ht="45" customHeight="1">
      <c r="A5" s="25">
        <v>1</v>
      </c>
      <c r="B5" s="26" t="s">
        <v>36</v>
      </c>
      <c r="C5" s="27">
        <v>600</v>
      </c>
      <c r="D5" s="27">
        <v>200</v>
      </c>
      <c r="E5" s="27">
        <f aca="true" t="shared" si="0" ref="E5:E8">SUM(C5:D5)</f>
        <v>800</v>
      </c>
      <c r="F5" s="28">
        <f aca="true" t="shared" si="1" ref="F5:F8">SUM(J5+K5+L5)/3</f>
        <v>57.4</v>
      </c>
      <c r="G5" s="28">
        <f aca="true" t="shared" si="2" ref="G5:G8">F5*C5</f>
        <v>34440</v>
      </c>
      <c r="H5" s="28">
        <f aca="true" t="shared" si="3" ref="H5:H8">D5*F5</f>
        <v>11480</v>
      </c>
      <c r="I5" s="29">
        <f aca="true" t="shared" si="4" ref="I5:I8">G5+H5</f>
        <v>45920</v>
      </c>
      <c r="J5" s="28">
        <v>61.5</v>
      </c>
      <c r="K5" s="28">
        <v>61.5</v>
      </c>
      <c r="L5" s="28">
        <v>49.2</v>
      </c>
      <c r="P5" s="22" t="s">
        <v>37</v>
      </c>
      <c r="Q5" s="22"/>
      <c r="R5" s="22"/>
      <c r="S5" s="23"/>
      <c r="T5" s="23"/>
      <c r="U5" s="23"/>
      <c r="V5" s="23"/>
      <c r="W5" s="11"/>
    </row>
    <row r="6" spans="1:23" ht="45" customHeight="1">
      <c r="A6" s="25">
        <v>2</v>
      </c>
      <c r="B6" s="26" t="s">
        <v>38</v>
      </c>
      <c r="C6" s="27">
        <v>280</v>
      </c>
      <c r="D6" s="27">
        <v>200</v>
      </c>
      <c r="E6" s="27">
        <f t="shared" si="0"/>
        <v>480</v>
      </c>
      <c r="F6" s="28">
        <f t="shared" si="1"/>
        <v>57.4</v>
      </c>
      <c r="G6" s="28">
        <f t="shared" si="2"/>
        <v>16072</v>
      </c>
      <c r="H6" s="28">
        <f t="shared" si="3"/>
        <v>11480</v>
      </c>
      <c r="I6" s="29">
        <f t="shared" si="4"/>
        <v>27552</v>
      </c>
      <c r="J6" s="28">
        <v>61.5</v>
      </c>
      <c r="K6" s="28">
        <v>61.5</v>
      </c>
      <c r="L6" s="28">
        <v>49.2</v>
      </c>
      <c r="P6" s="22" t="s">
        <v>39</v>
      </c>
      <c r="Q6" s="22"/>
      <c r="R6" s="22"/>
      <c r="S6" s="23"/>
      <c r="T6" s="23"/>
      <c r="U6" s="23"/>
      <c r="V6" s="23"/>
      <c r="W6" s="11"/>
    </row>
    <row r="7" spans="1:23" ht="45" customHeight="1">
      <c r="A7" s="25">
        <v>3</v>
      </c>
      <c r="B7" s="26" t="s">
        <v>40</v>
      </c>
      <c r="C7" s="27">
        <v>80</v>
      </c>
      <c r="D7" s="27">
        <v>50</v>
      </c>
      <c r="E7" s="27">
        <f t="shared" si="0"/>
        <v>130</v>
      </c>
      <c r="F7" s="28">
        <f t="shared" si="1"/>
        <v>77.08</v>
      </c>
      <c r="G7" s="28">
        <f t="shared" si="2"/>
        <v>6166.4</v>
      </c>
      <c r="H7" s="28">
        <f t="shared" si="3"/>
        <v>3854</v>
      </c>
      <c r="I7" s="29">
        <f t="shared" si="4"/>
        <v>10020.4</v>
      </c>
      <c r="J7" s="28">
        <v>44.28</v>
      </c>
      <c r="K7" s="28">
        <v>39.36</v>
      </c>
      <c r="L7" s="28">
        <v>147.6</v>
      </c>
      <c r="P7" s="22" t="s">
        <v>37</v>
      </c>
      <c r="Q7" s="22"/>
      <c r="R7" s="22"/>
      <c r="S7" s="23"/>
      <c r="T7" s="23"/>
      <c r="U7" s="23"/>
      <c r="V7" s="23"/>
      <c r="W7" s="11"/>
    </row>
    <row r="8" spans="1:23" ht="45" customHeight="1">
      <c r="A8" s="25">
        <v>4</v>
      </c>
      <c r="B8" s="26" t="s">
        <v>41</v>
      </c>
      <c r="C8" s="27">
        <v>60</v>
      </c>
      <c r="D8" s="27">
        <v>50</v>
      </c>
      <c r="E8" s="27">
        <f t="shared" si="0"/>
        <v>110</v>
      </c>
      <c r="F8" s="28">
        <f t="shared" si="1"/>
        <v>120.95</v>
      </c>
      <c r="G8" s="28">
        <f t="shared" si="2"/>
        <v>7257</v>
      </c>
      <c r="H8" s="28">
        <f t="shared" si="3"/>
        <v>6047.5</v>
      </c>
      <c r="I8" s="29">
        <f t="shared" si="4"/>
        <v>13304.5</v>
      </c>
      <c r="J8" s="28">
        <v>98.4</v>
      </c>
      <c r="K8" s="28">
        <v>116.85</v>
      </c>
      <c r="L8" s="28">
        <v>147.6</v>
      </c>
      <c r="P8" s="22" t="s">
        <v>37</v>
      </c>
      <c r="Q8" s="22"/>
      <c r="R8" s="22"/>
      <c r="S8" s="23"/>
      <c r="T8" s="23"/>
      <c r="U8" s="23"/>
      <c r="V8" s="23"/>
      <c r="W8" s="11"/>
    </row>
    <row r="9" spans="1:21" ht="45" customHeight="1">
      <c r="A9" s="25">
        <v>5</v>
      </c>
      <c r="B9" s="30" t="s">
        <v>42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23"/>
    </row>
    <row r="10" spans="1:21" ht="161.25" customHeight="1">
      <c r="A10" s="31" t="s">
        <v>43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35" s="33" customFormat="1" ht="45" customHeight="1">
      <c r="A11" s="32"/>
      <c r="B11" s="32" t="s">
        <v>44</v>
      </c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22" ht="76.5" customHeight="1">
      <c r="A12" s="17" t="s">
        <v>2</v>
      </c>
      <c r="B12" s="18" t="s">
        <v>3</v>
      </c>
      <c r="C12" s="19" t="s">
        <v>4</v>
      </c>
      <c r="D12" s="19" t="s">
        <v>5</v>
      </c>
      <c r="E12" s="19" t="s">
        <v>6</v>
      </c>
      <c r="F12" s="20" t="s">
        <v>7</v>
      </c>
      <c r="G12" s="20" t="s">
        <v>8</v>
      </c>
      <c r="H12" s="20" t="s">
        <v>9</v>
      </c>
      <c r="I12" s="21" t="s">
        <v>10</v>
      </c>
      <c r="J12" s="20" t="s">
        <v>11</v>
      </c>
      <c r="K12" s="20" t="s">
        <v>12</v>
      </c>
      <c r="L12" s="20" t="s">
        <v>13</v>
      </c>
      <c r="M12" s="20" t="s">
        <v>14</v>
      </c>
      <c r="N12" s="20" t="s">
        <v>15</v>
      </c>
      <c r="O12" s="20" t="s">
        <v>16</v>
      </c>
      <c r="P12" s="22" t="s">
        <v>17</v>
      </c>
      <c r="Q12" s="22" t="s">
        <v>18</v>
      </c>
      <c r="R12" s="22" t="s">
        <v>19</v>
      </c>
      <c r="S12" s="23" t="s">
        <v>20</v>
      </c>
      <c r="T12" s="23" t="s">
        <v>21</v>
      </c>
      <c r="U12" s="23" t="s">
        <v>22</v>
      </c>
      <c r="V12" s="23" t="s">
        <v>23</v>
      </c>
    </row>
    <row r="13" spans="1:22" ht="45" customHeight="1">
      <c r="A13" s="17" t="s">
        <v>24</v>
      </c>
      <c r="B13" s="18" t="s">
        <v>25</v>
      </c>
      <c r="C13" s="19" t="s">
        <v>26</v>
      </c>
      <c r="D13" s="19" t="s">
        <v>27</v>
      </c>
      <c r="E13" s="19" t="s">
        <v>28</v>
      </c>
      <c r="F13" s="20"/>
      <c r="G13" s="20"/>
      <c r="H13" s="20"/>
      <c r="I13" s="21"/>
      <c r="J13" s="20"/>
      <c r="K13" s="20"/>
      <c r="L13" s="20"/>
      <c r="M13" s="20"/>
      <c r="N13" s="20"/>
      <c r="O13" s="20"/>
      <c r="P13" s="24" t="s">
        <v>29</v>
      </c>
      <c r="Q13" s="24" t="s">
        <v>30</v>
      </c>
      <c r="R13" s="24" t="s">
        <v>31</v>
      </c>
      <c r="S13" s="23" t="s">
        <v>32</v>
      </c>
      <c r="T13" s="23" t="s">
        <v>33</v>
      </c>
      <c r="U13" s="23" t="s">
        <v>34</v>
      </c>
      <c r="V13" s="23" t="s">
        <v>35</v>
      </c>
    </row>
    <row r="14" spans="1:22" ht="45" customHeight="1">
      <c r="A14" s="25">
        <v>1</v>
      </c>
      <c r="B14" s="26" t="s">
        <v>45</v>
      </c>
      <c r="C14" s="27">
        <v>40</v>
      </c>
      <c r="D14" s="27">
        <v>15</v>
      </c>
      <c r="E14" s="27">
        <f aca="true" t="shared" si="5" ref="E14:E22">SUM(C14:D14)</f>
        <v>55</v>
      </c>
      <c r="F14" s="28">
        <f aca="true" t="shared" si="6" ref="F14:F21">SUM(J14+K14+L14)/3</f>
        <v>77.9</v>
      </c>
      <c r="G14" s="28">
        <f aca="true" t="shared" si="7" ref="G14:G22">F14*C14</f>
        <v>3116</v>
      </c>
      <c r="H14" s="28">
        <f aca="true" t="shared" si="8" ref="H14:H22">D14*F14</f>
        <v>1168.5</v>
      </c>
      <c r="I14" s="29">
        <f aca="true" t="shared" si="9" ref="I14:I22">G14+H14</f>
        <v>4284.5</v>
      </c>
      <c r="J14" s="28">
        <v>61.5</v>
      </c>
      <c r="K14" s="28">
        <v>73.8</v>
      </c>
      <c r="L14" s="28">
        <v>98.4</v>
      </c>
      <c r="P14" s="22" t="s">
        <v>37</v>
      </c>
      <c r="Q14" s="22"/>
      <c r="R14" s="22"/>
      <c r="S14" s="23"/>
      <c r="T14" s="23"/>
      <c r="U14" s="23"/>
      <c r="V14" s="23"/>
    </row>
    <row r="15" spans="1:22" ht="45" customHeight="1">
      <c r="A15" s="25">
        <v>2</v>
      </c>
      <c r="B15" s="26" t="s">
        <v>46</v>
      </c>
      <c r="C15" s="27">
        <v>25</v>
      </c>
      <c r="D15" s="27">
        <v>10</v>
      </c>
      <c r="E15" s="27">
        <f t="shared" si="5"/>
        <v>35</v>
      </c>
      <c r="F15" s="28">
        <f t="shared" si="6"/>
        <v>105.77999999999999</v>
      </c>
      <c r="G15" s="28">
        <f t="shared" si="7"/>
        <v>2644.4999999999995</v>
      </c>
      <c r="H15" s="28">
        <f t="shared" si="8"/>
        <v>1057.8</v>
      </c>
      <c r="I15" s="29">
        <f t="shared" si="9"/>
        <v>3702.2999999999993</v>
      </c>
      <c r="J15" s="28">
        <v>86.1</v>
      </c>
      <c r="K15" s="28">
        <v>108.24</v>
      </c>
      <c r="L15" s="28">
        <v>123</v>
      </c>
      <c r="P15" s="22" t="s">
        <v>37</v>
      </c>
      <c r="Q15" s="22"/>
      <c r="R15" s="22"/>
      <c r="S15" s="23"/>
      <c r="T15" s="23"/>
      <c r="U15" s="23"/>
      <c r="V15" s="23"/>
    </row>
    <row r="16" spans="1:22" ht="45" customHeight="1">
      <c r="A16" s="25">
        <v>3</v>
      </c>
      <c r="B16" s="26" t="s">
        <v>47</v>
      </c>
      <c r="C16" s="27">
        <v>10</v>
      </c>
      <c r="D16" s="27">
        <v>5</v>
      </c>
      <c r="E16" s="27">
        <f t="shared" si="5"/>
        <v>15</v>
      </c>
      <c r="F16" s="28">
        <f t="shared" si="6"/>
        <v>105.77999999999999</v>
      </c>
      <c r="G16" s="28">
        <f t="shared" si="7"/>
        <v>1057.8</v>
      </c>
      <c r="H16" s="28">
        <f t="shared" si="8"/>
        <v>528.9</v>
      </c>
      <c r="I16" s="29">
        <f t="shared" si="9"/>
        <v>1586.6999999999998</v>
      </c>
      <c r="J16" s="28">
        <v>86.1</v>
      </c>
      <c r="K16" s="28">
        <v>108.24</v>
      </c>
      <c r="L16" s="28">
        <v>123</v>
      </c>
      <c r="P16" s="22" t="s">
        <v>37</v>
      </c>
      <c r="Q16" s="22"/>
      <c r="R16" s="22"/>
      <c r="S16" s="23"/>
      <c r="T16" s="23"/>
      <c r="U16" s="23"/>
      <c r="V16" s="23"/>
    </row>
    <row r="17" spans="1:22" ht="45" customHeight="1">
      <c r="A17" s="25">
        <v>4</v>
      </c>
      <c r="B17" s="26" t="s">
        <v>48</v>
      </c>
      <c r="C17" s="27">
        <v>30</v>
      </c>
      <c r="D17" s="27">
        <v>10</v>
      </c>
      <c r="E17" s="27">
        <f t="shared" si="5"/>
        <v>40</v>
      </c>
      <c r="F17" s="28">
        <f t="shared" si="6"/>
        <v>77.9</v>
      </c>
      <c r="G17" s="28">
        <f t="shared" si="7"/>
        <v>2337</v>
      </c>
      <c r="H17" s="28">
        <f t="shared" si="8"/>
        <v>779</v>
      </c>
      <c r="I17" s="29">
        <f t="shared" si="9"/>
        <v>3116</v>
      </c>
      <c r="J17" s="28">
        <v>61.5</v>
      </c>
      <c r="K17" s="28">
        <v>73.8</v>
      </c>
      <c r="L17" s="28">
        <v>98.4</v>
      </c>
      <c r="P17" s="22" t="s">
        <v>37</v>
      </c>
      <c r="Q17" s="22"/>
      <c r="R17" s="22"/>
      <c r="S17" s="23"/>
      <c r="T17" s="23"/>
      <c r="U17" s="23"/>
      <c r="V17" s="23"/>
    </row>
    <row r="18" spans="1:22" ht="45" customHeight="1">
      <c r="A18" s="25">
        <v>5</v>
      </c>
      <c r="B18" s="36" t="s">
        <v>49</v>
      </c>
      <c r="C18" s="37">
        <v>20</v>
      </c>
      <c r="D18" s="37">
        <v>15</v>
      </c>
      <c r="E18" s="27">
        <f t="shared" si="5"/>
        <v>35</v>
      </c>
      <c r="F18" s="28">
        <f t="shared" si="6"/>
        <v>79.54</v>
      </c>
      <c r="G18" s="28">
        <f t="shared" si="7"/>
        <v>1590.8000000000002</v>
      </c>
      <c r="H18" s="28">
        <f t="shared" si="8"/>
        <v>1193.1000000000001</v>
      </c>
      <c r="I18" s="29">
        <f t="shared" si="9"/>
        <v>2783.9000000000005</v>
      </c>
      <c r="J18" s="20">
        <v>61.5</v>
      </c>
      <c r="K18" s="20">
        <v>78.72</v>
      </c>
      <c r="L18" s="20">
        <v>98.4</v>
      </c>
      <c r="P18" s="22" t="s">
        <v>37</v>
      </c>
      <c r="Q18" s="22"/>
      <c r="R18" s="22"/>
      <c r="S18" s="23"/>
      <c r="T18" s="23"/>
      <c r="U18" s="23"/>
      <c r="V18" s="23"/>
    </row>
    <row r="19" spans="1:22" ht="45" customHeight="1">
      <c r="A19" s="25">
        <v>6</v>
      </c>
      <c r="B19" s="26" t="s">
        <v>50</v>
      </c>
      <c r="C19" s="27">
        <v>15</v>
      </c>
      <c r="D19" s="27">
        <v>10</v>
      </c>
      <c r="E19" s="27">
        <f t="shared" si="5"/>
        <v>25</v>
      </c>
      <c r="F19" s="28">
        <f t="shared" si="6"/>
        <v>64.36999999999999</v>
      </c>
      <c r="G19" s="28">
        <f t="shared" si="7"/>
        <v>965.5499999999998</v>
      </c>
      <c r="H19" s="28">
        <f t="shared" si="8"/>
        <v>643.6999999999999</v>
      </c>
      <c r="I19" s="29">
        <f t="shared" si="9"/>
        <v>1609.2499999999998</v>
      </c>
      <c r="J19" s="28">
        <v>61.5</v>
      </c>
      <c r="K19" s="28">
        <v>76.26</v>
      </c>
      <c r="L19" s="28">
        <v>55.35</v>
      </c>
      <c r="P19" s="22" t="s">
        <v>37</v>
      </c>
      <c r="Q19" s="22"/>
      <c r="R19" s="22"/>
      <c r="S19" s="23"/>
      <c r="T19" s="23"/>
      <c r="U19" s="23"/>
      <c r="V19" s="23"/>
    </row>
    <row r="20" spans="1:22" ht="45" customHeight="1">
      <c r="A20" s="25">
        <v>7</v>
      </c>
      <c r="B20" s="26" t="s">
        <v>51</v>
      </c>
      <c r="C20" s="27">
        <v>10</v>
      </c>
      <c r="D20" s="27">
        <v>10</v>
      </c>
      <c r="E20" s="27">
        <f t="shared" si="5"/>
        <v>20</v>
      </c>
      <c r="F20" s="28">
        <f t="shared" si="6"/>
        <v>64.36999999999999</v>
      </c>
      <c r="G20" s="28">
        <f t="shared" si="7"/>
        <v>643.6999999999999</v>
      </c>
      <c r="H20" s="28">
        <f t="shared" si="8"/>
        <v>643.6999999999999</v>
      </c>
      <c r="I20" s="29">
        <f t="shared" si="9"/>
        <v>1287.3999999999999</v>
      </c>
      <c r="J20" s="28">
        <v>61.5</v>
      </c>
      <c r="K20" s="28">
        <v>76.26</v>
      </c>
      <c r="L20" s="28">
        <v>55.35</v>
      </c>
      <c r="P20" s="22" t="s">
        <v>37</v>
      </c>
      <c r="Q20" s="22"/>
      <c r="R20" s="22"/>
      <c r="S20" s="23"/>
      <c r="T20" s="23"/>
      <c r="U20" s="23"/>
      <c r="V20" s="23"/>
    </row>
    <row r="21" spans="1:22" ht="45" customHeight="1">
      <c r="A21" s="25">
        <v>8</v>
      </c>
      <c r="B21" s="26" t="s">
        <v>52</v>
      </c>
      <c r="C21" s="27">
        <v>15</v>
      </c>
      <c r="D21" s="27">
        <v>5</v>
      </c>
      <c r="E21" s="27">
        <f t="shared" si="5"/>
        <v>20</v>
      </c>
      <c r="F21" s="28">
        <f t="shared" si="6"/>
        <v>234.51999999999998</v>
      </c>
      <c r="G21" s="28">
        <f t="shared" si="7"/>
        <v>3517.7999999999997</v>
      </c>
      <c r="H21" s="28">
        <f t="shared" si="8"/>
        <v>1172.6</v>
      </c>
      <c r="I21" s="29">
        <f t="shared" si="9"/>
        <v>4690.4</v>
      </c>
      <c r="J21" s="28">
        <v>86.1</v>
      </c>
      <c r="K21" s="28">
        <v>125.46</v>
      </c>
      <c r="L21" s="28">
        <v>492</v>
      </c>
      <c r="P21" s="22" t="s">
        <v>37</v>
      </c>
      <c r="Q21" s="22"/>
      <c r="R21" s="22"/>
      <c r="S21" s="23"/>
      <c r="T21" s="23"/>
      <c r="U21" s="23"/>
      <c r="V21" s="23"/>
    </row>
    <row r="22" spans="1:22" ht="45" customHeight="1">
      <c r="A22" s="25">
        <v>9</v>
      </c>
      <c r="B22" s="26" t="s">
        <v>53</v>
      </c>
      <c r="C22" s="27">
        <v>15</v>
      </c>
      <c r="D22" s="27">
        <v>10</v>
      </c>
      <c r="E22" s="27">
        <f t="shared" si="5"/>
        <v>25</v>
      </c>
      <c r="F22" s="28">
        <f>SUM(J22+K22+L22)/2</f>
        <v>23.37</v>
      </c>
      <c r="G22" s="28">
        <f t="shared" si="7"/>
        <v>350.55</v>
      </c>
      <c r="H22" s="28">
        <f t="shared" si="8"/>
        <v>233.70000000000002</v>
      </c>
      <c r="I22" s="29">
        <f t="shared" si="9"/>
        <v>584.25</v>
      </c>
      <c r="J22" s="28">
        <v>24.6</v>
      </c>
      <c r="K22" s="28">
        <v>22.14</v>
      </c>
      <c r="L22" s="28">
        <v>0</v>
      </c>
      <c r="P22" s="22" t="s">
        <v>37</v>
      </c>
      <c r="Q22" s="22"/>
      <c r="R22" s="22"/>
      <c r="S22" s="23"/>
      <c r="T22" s="23"/>
      <c r="U22" s="23"/>
      <c r="V22" s="23"/>
    </row>
    <row r="23" spans="1:21" ht="45" customHeight="1">
      <c r="A23" s="25">
        <v>10</v>
      </c>
      <c r="B23" s="30" t="s">
        <v>42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23"/>
    </row>
    <row r="24" spans="1:35" s="39" customFormat="1" ht="186.75" customHeight="1">
      <c r="A24" s="31" t="s">
        <v>54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s="33" customFormat="1" ht="61.5" customHeight="1">
      <c r="A25" s="32"/>
      <c r="B25" s="32" t="s">
        <v>55</v>
      </c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22" ht="75.75" customHeight="1">
      <c r="A26" s="17" t="s">
        <v>2</v>
      </c>
      <c r="B26" s="18" t="s">
        <v>3</v>
      </c>
      <c r="C26" s="19" t="s">
        <v>4</v>
      </c>
      <c r="D26" s="19" t="s">
        <v>5</v>
      </c>
      <c r="E26" s="19" t="s">
        <v>6</v>
      </c>
      <c r="F26" s="20" t="s">
        <v>7</v>
      </c>
      <c r="G26" s="20" t="s">
        <v>8</v>
      </c>
      <c r="H26" s="20" t="s">
        <v>9</v>
      </c>
      <c r="I26" s="21" t="s">
        <v>10</v>
      </c>
      <c r="J26" s="20" t="s">
        <v>11</v>
      </c>
      <c r="K26" s="20" t="s">
        <v>12</v>
      </c>
      <c r="L26" s="20" t="s">
        <v>13</v>
      </c>
      <c r="M26" s="20" t="s">
        <v>14</v>
      </c>
      <c r="N26" s="20" t="s">
        <v>15</v>
      </c>
      <c r="O26" s="20" t="s">
        <v>16</v>
      </c>
      <c r="P26" s="22" t="s">
        <v>17</v>
      </c>
      <c r="Q26" s="22" t="s">
        <v>18</v>
      </c>
      <c r="R26" s="22" t="s">
        <v>19</v>
      </c>
      <c r="S26" s="23" t="s">
        <v>20</v>
      </c>
      <c r="T26" s="23" t="s">
        <v>21</v>
      </c>
      <c r="U26" s="23" t="s">
        <v>22</v>
      </c>
      <c r="V26" s="23" t="s">
        <v>23</v>
      </c>
    </row>
    <row r="27" spans="1:22" ht="44.25" customHeight="1">
      <c r="A27" s="17" t="s">
        <v>24</v>
      </c>
      <c r="B27" s="18" t="s">
        <v>25</v>
      </c>
      <c r="C27" s="19" t="s">
        <v>26</v>
      </c>
      <c r="D27" s="19" t="s">
        <v>27</v>
      </c>
      <c r="E27" s="19" t="s">
        <v>28</v>
      </c>
      <c r="F27" s="20"/>
      <c r="G27" s="20"/>
      <c r="H27" s="20"/>
      <c r="I27" s="21"/>
      <c r="J27" s="20"/>
      <c r="K27" s="20"/>
      <c r="L27" s="20"/>
      <c r="M27" s="20"/>
      <c r="N27" s="20"/>
      <c r="O27" s="20"/>
      <c r="P27" s="24" t="s">
        <v>29</v>
      </c>
      <c r="Q27" s="24" t="s">
        <v>30</v>
      </c>
      <c r="R27" s="24" t="s">
        <v>31</v>
      </c>
      <c r="S27" s="23" t="s">
        <v>32</v>
      </c>
      <c r="T27" s="23" t="s">
        <v>33</v>
      </c>
      <c r="U27" s="23" t="s">
        <v>34</v>
      </c>
      <c r="V27" s="23" t="s">
        <v>35</v>
      </c>
    </row>
    <row r="28" spans="1:22" ht="45" customHeight="1">
      <c r="A28" s="25">
        <v>1</v>
      </c>
      <c r="B28" s="26" t="s">
        <v>56</v>
      </c>
      <c r="C28" s="27">
        <v>26</v>
      </c>
      <c r="D28" s="27">
        <v>10</v>
      </c>
      <c r="E28" s="27">
        <f aca="true" t="shared" si="10" ref="E28:E33">SUM(C28:D28)</f>
        <v>36</v>
      </c>
      <c r="F28" s="28">
        <f aca="true" t="shared" si="11" ref="F28:F33">SUM(J28+K28+L28)/3</f>
        <v>97.58</v>
      </c>
      <c r="G28" s="28">
        <f aca="true" t="shared" si="12" ref="G28:G33">F28*C28</f>
        <v>2537.08</v>
      </c>
      <c r="H28" s="28">
        <f aca="true" t="shared" si="13" ref="H28:H33">D28*F28</f>
        <v>975.8</v>
      </c>
      <c r="I28" s="29">
        <f aca="true" t="shared" si="14" ref="I28:I33">G28+H28</f>
        <v>3512.88</v>
      </c>
      <c r="J28" s="28">
        <v>86.1</v>
      </c>
      <c r="K28" s="28">
        <v>95.94</v>
      </c>
      <c r="L28" s="28">
        <v>110.7</v>
      </c>
      <c r="P28" s="22" t="s">
        <v>57</v>
      </c>
      <c r="Q28" s="22" t="s">
        <v>57</v>
      </c>
      <c r="R28" s="22"/>
      <c r="S28" s="23"/>
      <c r="T28" s="23"/>
      <c r="U28" s="23"/>
      <c r="V28" s="23"/>
    </row>
    <row r="29" spans="1:22" ht="45" customHeight="1">
      <c r="A29" s="25">
        <v>2</v>
      </c>
      <c r="B29" s="40" t="s">
        <v>58</v>
      </c>
      <c r="C29" s="27">
        <v>17</v>
      </c>
      <c r="D29" s="27">
        <v>0</v>
      </c>
      <c r="E29" s="27">
        <f t="shared" si="10"/>
        <v>17</v>
      </c>
      <c r="F29" s="28">
        <f t="shared" si="11"/>
        <v>63.13999999999999</v>
      </c>
      <c r="G29" s="28">
        <f t="shared" si="12"/>
        <v>1073.3799999999999</v>
      </c>
      <c r="H29" s="28">
        <f t="shared" si="13"/>
        <v>0</v>
      </c>
      <c r="I29" s="29">
        <f t="shared" si="14"/>
        <v>1073.3799999999999</v>
      </c>
      <c r="J29" s="28">
        <v>46.74</v>
      </c>
      <c r="K29" s="28">
        <v>56.58</v>
      </c>
      <c r="L29" s="28">
        <v>86.1</v>
      </c>
      <c r="P29" s="22" t="s">
        <v>57</v>
      </c>
      <c r="Q29" s="22" t="s">
        <v>57</v>
      </c>
      <c r="R29" s="22"/>
      <c r="S29" s="23"/>
      <c r="T29" s="23"/>
      <c r="U29" s="23"/>
      <c r="V29" s="23"/>
    </row>
    <row r="30" spans="1:22" ht="45" customHeight="1">
      <c r="A30" s="25">
        <v>3</v>
      </c>
      <c r="B30" s="26" t="s">
        <v>59</v>
      </c>
      <c r="C30" s="27">
        <v>20</v>
      </c>
      <c r="D30" s="27">
        <v>12</v>
      </c>
      <c r="E30" s="27">
        <f t="shared" si="10"/>
        <v>32</v>
      </c>
      <c r="F30" s="28">
        <f t="shared" si="11"/>
        <v>52.07</v>
      </c>
      <c r="G30" s="28">
        <f t="shared" si="12"/>
        <v>1041.4</v>
      </c>
      <c r="H30" s="28">
        <f t="shared" si="13"/>
        <v>624.84</v>
      </c>
      <c r="I30" s="29">
        <f t="shared" si="14"/>
        <v>1666.2400000000002</v>
      </c>
      <c r="J30" s="28">
        <v>46.74</v>
      </c>
      <c r="K30" s="28">
        <v>60.27</v>
      </c>
      <c r="L30" s="28">
        <v>49.2</v>
      </c>
      <c r="P30" s="22" t="s">
        <v>57</v>
      </c>
      <c r="Q30" s="22" t="s">
        <v>57</v>
      </c>
      <c r="R30" s="22"/>
      <c r="S30" s="23"/>
      <c r="T30" s="23"/>
      <c r="U30" s="23"/>
      <c r="V30" s="23"/>
    </row>
    <row r="31" spans="1:22" ht="45" customHeight="1">
      <c r="A31" s="25">
        <v>4</v>
      </c>
      <c r="B31" s="26" t="s">
        <v>60</v>
      </c>
      <c r="C31" s="27">
        <v>49</v>
      </c>
      <c r="D31" s="27">
        <v>0</v>
      </c>
      <c r="E31" s="27">
        <f t="shared" si="10"/>
        <v>49</v>
      </c>
      <c r="F31" s="28">
        <f t="shared" si="11"/>
        <v>239.85</v>
      </c>
      <c r="G31" s="28">
        <f t="shared" si="12"/>
        <v>11752.65</v>
      </c>
      <c r="H31" s="28">
        <f t="shared" si="13"/>
        <v>0</v>
      </c>
      <c r="I31" s="29">
        <f t="shared" si="14"/>
        <v>11752.65</v>
      </c>
      <c r="J31" s="28">
        <v>184.5</v>
      </c>
      <c r="K31" s="28">
        <v>227.55</v>
      </c>
      <c r="L31" s="28">
        <v>307.5</v>
      </c>
      <c r="P31" s="22" t="s">
        <v>57</v>
      </c>
      <c r="Q31" s="22" t="s">
        <v>57</v>
      </c>
      <c r="R31" s="22"/>
      <c r="S31" s="23"/>
      <c r="T31" s="23"/>
      <c r="U31" s="23"/>
      <c r="V31" s="23"/>
    </row>
    <row r="32" spans="1:22" ht="45" customHeight="1">
      <c r="A32" s="25">
        <v>5</v>
      </c>
      <c r="B32" s="26" t="s">
        <v>61</v>
      </c>
      <c r="C32" s="27">
        <v>12</v>
      </c>
      <c r="D32" s="27">
        <v>0</v>
      </c>
      <c r="E32" s="27">
        <f t="shared" si="10"/>
        <v>12</v>
      </c>
      <c r="F32" s="28">
        <f t="shared" si="11"/>
        <v>47.02</v>
      </c>
      <c r="G32" s="28">
        <f t="shared" si="12"/>
        <v>564.24</v>
      </c>
      <c r="H32" s="28">
        <f t="shared" si="13"/>
        <v>0</v>
      </c>
      <c r="I32" s="29">
        <f t="shared" si="14"/>
        <v>564.24</v>
      </c>
      <c r="J32" s="28">
        <v>40.59</v>
      </c>
      <c r="K32" s="28">
        <v>60.27</v>
      </c>
      <c r="L32" s="28">
        <v>40.2</v>
      </c>
      <c r="P32" s="22" t="s">
        <v>57</v>
      </c>
      <c r="Q32" s="22" t="s">
        <v>57</v>
      </c>
      <c r="R32" s="22"/>
      <c r="S32" s="23"/>
      <c r="T32" s="23"/>
      <c r="U32" s="23"/>
      <c r="V32" s="23"/>
    </row>
    <row r="33" spans="1:22" ht="45" customHeight="1">
      <c r="A33" s="25">
        <v>6</v>
      </c>
      <c r="B33" s="26" t="s">
        <v>62</v>
      </c>
      <c r="C33" s="27">
        <v>39</v>
      </c>
      <c r="D33" s="27">
        <v>0</v>
      </c>
      <c r="E33" s="27">
        <f t="shared" si="10"/>
        <v>39</v>
      </c>
      <c r="F33" s="28">
        <f t="shared" si="11"/>
        <v>92.66000000000001</v>
      </c>
      <c r="G33" s="28">
        <f t="shared" si="12"/>
        <v>3613.7400000000002</v>
      </c>
      <c r="H33" s="28">
        <f t="shared" si="13"/>
        <v>0</v>
      </c>
      <c r="I33" s="29">
        <f t="shared" si="14"/>
        <v>3613.7400000000002</v>
      </c>
      <c r="J33" s="28">
        <v>104.55</v>
      </c>
      <c r="K33" s="28">
        <v>75.03</v>
      </c>
      <c r="L33" s="28">
        <v>98.4</v>
      </c>
      <c r="P33" s="22" t="s">
        <v>57</v>
      </c>
      <c r="Q33" s="22" t="s">
        <v>57</v>
      </c>
      <c r="R33" s="22"/>
      <c r="S33" s="23"/>
      <c r="T33" s="23"/>
      <c r="U33" s="23"/>
      <c r="V33" s="23"/>
    </row>
    <row r="34" spans="1:21" ht="45" customHeight="1">
      <c r="A34" s="25">
        <v>7</v>
      </c>
      <c r="B34" s="30" t="s">
        <v>42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23"/>
    </row>
    <row r="35" spans="1:35" s="39" customFormat="1" ht="138.75" customHeight="1">
      <c r="A35" s="41" t="s">
        <v>63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33" customFormat="1" ht="45" customHeight="1">
      <c r="A36" s="32"/>
      <c r="B36" s="33" t="s">
        <v>64</v>
      </c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</row>
    <row r="37" spans="1:22" ht="68.25" customHeight="1">
      <c r="A37" s="17" t="s">
        <v>2</v>
      </c>
      <c r="B37" s="18" t="s">
        <v>3</v>
      </c>
      <c r="C37" s="19" t="s">
        <v>4</v>
      </c>
      <c r="D37" s="19" t="s">
        <v>5</v>
      </c>
      <c r="E37" s="19" t="s">
        <v>6</v>
      </c>
      <c r="F37" s="20" t="s">
        <v>7</v>
      </c>
      <c r="G37" s="20" t="s">
        <v>8</v>
      </c>
      <c r="H37" s="20" t="s">
        <v>9</v>
      </c>
      <c r="I37" s="21" t="s">
        <v>10</v>
      </c>
      <c r="J37" s="20" t="s">
        <v>11</v>
      </c>
      <c r="K37" s="20" t="s">
        <v>12</v>
      </c>
      <c r="L37" s="20" t="s">
        <v>13</v>
      </c>
      <c r="M37" s="20" t="s">
        <v>14</v>
      </c>
      <c r="N37" s="20" t="s">
        <v>15</v>
      </c>
      <c r="O37" s="20" t="s">
        <v>65</v>
      </c>
      <c r="P37" s="22" t="s">
        <v>17</v>
      </c>
      <c r="Q37" s="22" t="s">
        <v>18</v>
      </c>
      <c r="R37" s="22" t="s">
        <v>19</v>
      </c>
      <c r="S37" s="23" t="s">
        <v>20</v>
      </c>
      <c r="T37" s="23" t="s">
        <v>21</v>
      </c>
      <c r="U37" s="23" t="s">
        <v>22</v>
      </c>
      <c r="V37" s="23" t="s">
        <v>23</v>
      </c>
    </row>
    <row r="38" spans="1:22" ht="45.75" customHeight="1">
      <c r="A38" s="17" t="s">
        <v>24</v>
      </c>
      <c r="B38" s="18" t="s">
        <v>25</v>
      </c>
      <c r="C38" s="19" t="s">
        <v>26</v>
      </c>
      <c r="D38" s="19" t="s">
        <v>27</v>
      </c>
      <c r="E38" s="19" t="s">
        <v>28</v>
      </c>
      <c r="F38" s="20"/>
      <c r="G38" s="20"/>
      <c r="H38" s="20"/>
      <c r="I38" s="21"/>
      <c r="J38" s="20"/>
      <c r="K38" s="20"/>
      <c r="L38" s="20"/>
      <c r="M38" s="20"/>
      <c r="N38" s="20"/>
      <c r="O38" s="20"/>
      <c r="P38" s="24" t="s">
        <v>29</v>
      </c>
      <c r="Q38" s="24" t="s">
        <v>30</v>
      </c>
      <c r="R38" s="24" t="s">
        <v>31</v>
      </c>
      <c r="S38" s="23" t="s">
        <v>32</v>
      </c>
      <c r="T38" s="23" t="s">
        <v>33</v>
      </c>
      <c r="U38" s="23" t="s">
        <v>34</v>
      </c>
      <c r="V38" s="23" t="s">
        <v>35</v>
      </c>
    </row>
    <row r="39" spans="1:22" ht="45" customHeight="1">
      <c r="A39" s="25">
        <v>1</v>
      </c>
      <c r="B39" s="26" t="s">
        <v>66</v>
      </c>
      <c r="C39" s="27">
        <v>10000</v>
      </c>
      <c r="D39" s="27">
        <v>5000</v>
      </c>
      <c r="E39" s="27">
        <v>15000</v>
      </c>
      <c r="F39" s="28">
        <f aca="true" t="shared" si="15" ref="F39:F40">SUM(J39+K39+L39+O39)/3</f>
        <v>2.9000000000000004</v>
      </c>
      <c r="G39" s="28">
        <f aca="true" t="shared" si="16" ref="G39:G40">F39*C39</f>
        <v>29000.000000000004</v>
      </c>
      <c r="H39" s="28">
        <f aca="true" t="shared" si="17" ref="H39:H40">D39*F39</f>
        <v>14500.000000000002</v>
      </c>
      <c r="I39" s="29">
        <f aca="true" t="shared" si="18" ref="I39:I40">G39+H39</f>
        <v>43500.00000000001</v>
      </c>
      <c r="J39" s="28">
        <v>3.24</v>
      </c>
      <c r="K39" s="28">
        <v>2.97</v>
      </c>
      <c r="L39" s="28">
        <v>0</v>
      </c>
      <c r="O39" s="22">
        <v>2.49</v>
      </c>
      <c r="P39" s="22" t="s">
        <v>67</v>
      </c>
      <c r="Q39" s="22"/>
      <c r="R39" s="22"/>
      <c r="S39" s="23"/>
      <c r="T39" s="23"/>
      <c r="U39" s="23"/>
      <c r="V39" s="23"/>
    </row>
    <row r="40" spans="1:22" ht="45" customHeight="1">
      <c r="A40" s="25">
        <v>2</v>
      </c>
      <c r="B40" s="26" t="s">
        <v>68</v>
      </c>
      <c r="C40" s="27">
        <v>0</v>
      </c>
      <c r="D40" s="27">
        <v>2000</v>
      </c>
      <c r="E40" s="27">
        <f>SUM(C40:D40)</f>
        <v>2000</v>
      </c>
      <c r="F40" s="28">
        <f t="shared" si="15"/>
        <v>27</v>
      </c>
      <c r="G40" s="28">
        <f t="shared" si="16"/>
        <v>0</v>
      </c>
      <c r="H40" s="28">
        <f t="shared" si="17"/>
        <v>54000</v>
      </c>
      <c r="I40" s="29">
        <f t="shared" si="18"/>
        <v>54000</v>
      </c>
      <c r="J40" s="28">
        <v>30.24</v>
      </c>
      <c r="K40" s="28">
        <v>28.08</v>
      </c>
      <c r="L40" s="28">
        <v>0</v>
      </c>
      <c r="O40" s="22">
        <v>22.68</v>
      </c>
      <c r="P40" s="22" t="s">
        <v>67</v>
      </c>
      <c r="Q40" s="22"/>
      <c r="R40" s="22"/>
      <c r="S40" s="23"/>
      <c r="T40" s="23"/>
      <c r="U40" s="23"/>
      <c r="V40" s="23"/>
    </row>
    <row r="41" spans="1:21" ht="45" customHeight="1">
      <c r="A41" s="42">
        <v>3</v>
      </c>
      <c r="B41" s="43" t="s">
        <v>42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3"/>
    </row>
    <row r="42" spans="1:21" ht="156.75" customHeight="1">
      <c r="A42" s="44" t="s">
        <v>63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35" s="33" customFormat="1" ht="45" customHeight="1">
      <c r="A43" s="45"/>
      <c r="B43" s="46" t="s">
        <v>69</v>
      </c>
      <c r="C43" s="34"/>
      <c r="D43" s="34"/>
      <c r="E43" s="34"/>
      <c r="F43" s="47"/>
      <c r="G43" s="47"/>
      <c r="H43" s="47"/>
      <c r="I43" s="47"/>
      <c r="J43" s="47"/>
      <c r="K43" s="47"/>
      <c r="L43" s="47"/>
      <c r="M43" s="35"/>
      <c r="N43" s="35"/>
      <c r="O43" s="35"/>
      <c r="P43" s="35"/>
      <c r="Q43" s="35"/>
      <c r="R43" s="35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22" ht="74.25" customHeight="1">
      <c r="A44" s="17" t="s">
        <v>2</v>
      </c>
      <c r="B44" s="18" t="s">
        <v>3</v>
      </c>
      <c r="C44" s="19" t="s">
        <v>4</v>
      </c>
      <c r="D44" s="19" t="s">
        <v>5</v>
      </c>
      <c r="E44" s="19" t="s">
        <v>6</v>
      </c>
      <c r="F44" s="20" t="s">
        <v>7</v>
      </c>
      <c r="G44" s="20" t="s">
        <v>8</v>
      </c>
      <c r="H44" s="20" t="s">
        <v>9</v>
      </c>
      <c r="I44" s="21" t="s">
        <v>10</v>
      </c>
      <c r="J44" s="20" t="s">
        <v>11</v>
      </c>
      <c r="K44" s="20" t="s">
        <v>12</v>
      </c>
      <c r="L44" s="20" t="s">
        <v>13</v>
      </c>
      <c r="M44" s="20" t="s">
        <v>14</v>
      </c>
      <c r="N44" s="20" t="s">
        <v>15</v>
      </c>
      <c r="O44" s="20" t="s">
        <v>65</v>
      </c>
      <c r="P44" s="22" t="s">
        <v>17</v>
      </c>
      <c r="Q44" s="22" t="s">
        <v>18</v>
      </c>
      <c r="R44" s="22" t="s">
        <v>19</v>
      </c>
      <c r="S44" s="23" t="s">
        <v>20</v>
      </c>
      <c r="T44" s="23" t="s">
        <v>21</v>
      </c>
      <c r="U44" s="23" t="s">
        <v>22</v>
      </c>
      <c r="V44" s="23" t="s">
        <v>23</v>
      </c>
    </row>
    <row r="45" spans="1:22" ht="39.75" customHeight="1">
      <c r="A45" s="17" t="s">
        <v>24</v>
      </c>
      <c r="B45" s="18" t="s">
        <v>25</v>
      </c>
      <c r="C45" s="19" t="s">
        <v>26</v>
      </c>
      <c r="D45" s="19" t="s">
        <v>27</v>
      </c>
      <c r="E45" s="19" t="s">
        <v>28</v>
      </c>
      <c r="F45" s="28">
        <v>8.09</v>
      </c>
      <c r="G45" s="28">
        <f>C46*F45</f>
        <v>14966.5</v>
      </c>
      <c r="H45" s="28">
        <f>D46*F45</f>
        <v>4045</v>
      </c>
      <c r="I45" s="29">
        <f>G45+H45</f>
        <v>19011.5</v>
      </c>
      <c r="J45" s="28">
        <v>8.61</v>
      </c>
      <c r="K45" s="28">
        <v>9.84</v>
      </c>
      <c r="L45" s="28">
        <v>0</v>
      </c>
      <c r="M45" s="22">
        <v>6.67</v>
      </c>
      <c r="N45" s="22">
        <v>7.23</v>
      </c>
      <c r="P45" s="24" t="s">
        <v>29</v>
      </c>
      <c r="Q45" s="24" t="s">
        <v>30</v>
      </c>
      <c r="R45" s="24" t="s">
        <v>31</v>
      </c>
      <c r="S45" s="23" t="s">
        <v>32</v>
      </c>
      <c r="T45" s="23" t="s">
        <v>33</v>
      </c>
      <c r="U45" s="23" t="s">
        <v>34</v>
      </c>
      <c r="V45" s="23" t="s">
        <v>35</v>
      </c>
    </row>
    <row r="46" spans="1:22" ht="45" customHeight="1">
      <c r="A46" s="25">
        <v>1</v>
      </c>
      <c r="B46" s="26" t="s">
        <v>70</v>
      </c>
      <c r="C46" s="27">
        <v>1850</v>
      </c>
      <c r="D46" s="27">
        <v>500</v>
      </c>
      <c r="E46" s="27">
        <f>SUM(C46:D46)</f>
        <v>2350</v>
      </c>
      <c r="F46" s="28"/>
      <c r="G46" s="28"/>
      <c r="H46" s="28"/>
      <c r="I46" s="29"/>
      <c r="J46" s="28"/>
      <c r="K46" s="28"/>
      <c r="L46" s="28"/>
      <c r="M46" s="22"/>
      <c r="N46" s="22"/>
      <c r="P46" s="24" t="s">
        <v>37</v>
      </c>
      <c r="Q46" s="24"/>
      <c r="R46" s="24"/>
      <c r="S46" s="23"/>
      <c r="T46" s="23"/>
      <c r="U46" s="23"/>
      <c r="V46" s="23"/>
    </row>
    <row r="47" spans="1:22" ht="45" customHeight="1">
      <c r="A47" s="42">
        <v>2</v>
      </c>
      <c r="B47" s="48" t="s">
        <v>42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23"/>
      <c r="V47" s="23"/>
    </row>
    <row r="48" spans="1:21" ht="45" customHeight="1">
      <c r="A48" s="44" t="s">
        <v>71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ht="4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1:21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ht="19.5" customHeight="1" hidden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35" s="33" customFormat="1" ht="45" customHeight="1">
      <c r="A52" s="45"/>
      <c r="B52" s="46" t="s">
        <v>72</v>
      </c>
      <c r="C52" s="34"/>
      <c r="D52" s="34"/>
      <c r="E52" s="34"/>
      <c r="F52" s="47"/>
      <c r="G52" s="47"/>
      <c r="H52" s="47"/>
      <c r="I52" s="47"/>
      <c r="J52" s="47"/>
      <c r="K52" s="47"/>
      <c r="L52" s="47"/>
      <c r="M52" s="14"/>
      <c r="N52" s="14"/>
      <c r="O52" s="35"/>
      <c r="P52" s="35"/>
      <c r="Q52" s="35"/>
      <c r="R52" s="35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22" ht="73.5" customHeight="1">
      <c r="A53" s="17" t="s">
        <v>2</v>
      </c>
      <c r="B53" s="18" t="s">
        <v>3</v>
      </c>
      <c r="C53" s="19" t="s">
        <v>4</v>
      </c>
      <c r="D53" s="19" t="s">
        <v>5</v>
      </c>
      <c r="E53" s="19" t="s">
        <v>6</v>
      </c>
      <c r="F53" s="20" t="s">
        <v>7</v>
      </c>
      <c r="G53" s="20" t="s">
        <v>8</v>
      </c>
      <c r="H53" s="20" t="s">
        <v>9</v>
      </c>
      <c r="I53" s="21" t="s">
        <v>10</v>
      </c>
      <c r="J53" s="20" t="s">
        <v>11</v>
      </c>
      <c r="K53" s="20" t="s">
        <v>12</v>
      </c>
      <c r="L53" s="20" t="s">
        <v>13</v>
      </c>
      <c r="M53" s="20" t="s">
        <v>14</v>
      </c>
      <c r="N53" s="20" t="s">
        <v>15</v>
      </c>
      <c r="O53" s="20" t="s">
        <v>65</v>
      </c>
      <c r="P53" s="22" t="s">
        <v>17</v>
      </c>
      <c r="Q53" s="22" t="s">
        <v>18</v>
      </c>
      <c r="R53" s="22" t="s">
        <v>19</v>
      </c>
      <c r="S53" s="23" t="s">
        <v>20</v>
      </c>
      <c r="T53" s="23" t="s">
        <v>21</v>
      </c>
      <c r="U53" s="23" t="s">
        <v>22</v>
      </c>
      <c r="V53" s="23" t="s">
        <v>23</v>
      </c>
    </row>
    <row r="54" spans="1:22" ht="27" customHeight="1">
      <c r="A54" s="17" t="s">
        <v>24</v>
      </c>
      <c r="B54" s="18" t="s">
        <v>25</v>
      </c>
      <c r="C54" s="19" t="s">
        <v>26</v>
      </c>
      <c r="D54" s="19" t="s">
        <v>27</v>
      </c>
      <c r="E54" s="19" t="s">
        <v>28</v>
      </c>
      <c r="F54" s="20"/>
      <c r="G54" s="20"/>
      <c r="H54" s="20"/>
      <c r="I54" s="21"/>
      <c r="J54" s="20"/>
      <c r="K54" s="20"/>
      <c r="L54" s="20"/>
      <c r="M54" s="20"/>
      <c r="N54" s="20"/>
      <c r="O54" s="20"/>
      <c r="P54" s="24" t="s">
        <v>29</v>
      </c>
      <c r="Q54" s="24" t="s">
        <v>30</v>
      </c>
      <c r="R54" s="24" t="s">
        <v>31</v>
      </c>
      <c r="S54" s="23" t="s">
        <v>32</v>
      </c>
      <c r="T54" s="23" t="s">
        <v>33</v>
      </c>
      <c r="U54" s="23" t="s">
        <v>34</v>
      </c>
      <c r="V54" s="23" t="s">
        <v>35</v>
      </c>
    </row>
    <row r="55" spans="1:22" ht="45" customHeight="1">
      <c r="A55" s="25">
        <v>1</v>
      </c>
      <c r="B55" s="26" t="s">
        <v>73</v>
      </c>
      <c r="C55" s="49">
        <v>2120</v>
      </c>
      <c r="D55" s="27">
        <v>550</v>
      </c>
      <c r="E55" s="27">
        <f aca="true" t="shared" si="19" ref="E55:E56">SUM(C55:D55)</f>
        <v>2670</v>
      </c>
      <c r="F55" s="28">
        <f aca="true" t="shared" si="20" ref="F55:F56">SUM(J55+K55+L55)/2</f>
        <v>3.38</v>
      </c>
      <c r="G55" s="28">
        <f aca="true" t="shared" si="21" ref="G55:G56">F55*C55</f>
        <v>7165.599999999999</v>
      </c>
      <c r="H55" s="28">
        <f aca="true" t="shared" si="22" ref="H55:H56">D55*F55</f>
        <v>1859</v>
      </c>
      <c r="I55" s="29">
        <f aca="true" t="shared" si="23" ref="I55:I56">G55+H55</f>
        <v>9024.599999999999</v>
      </c>
      <c r="J55" s="28">
        <v>3.07</v>
      </c>
      <c r="K55" s="28">
        <v>3.69</v>
      </c>
      <c r="L55" s="28">
        <v>0</v>
      </c>
      <c r="P55" s="22" t="s">
        <v>57</v>
      </c>
      <c r="Q55" s="22" t="s">
        <v>57</v>
      </c>
      <c r="R55" s="22"/>
      <c r="S55" s="23"/>
      <c r="T55" s="23"/>
      <c r="U55" s="23"/>
      <c r="V55" s="23"/>
    </row>
    <row r="56" spans="1:22" ht="45" customHeight="1">
      <c r="A56" s="25">
        <v>2</v>
      </c>
      <c r="B56" s="26" t="s">
        <v>74</v>
      </c>
      <c r="C56" s="49">
        <v>60</v>
      </c>
      <c r="D56" s="27">
        <v>30</v>
      </c>
      <c r="E56" s="27">
        <f t="shared" si="19"/>
        <v>90</v>
      </c>
      <c r="F56" s="28">
        <f t="shared" si="20"/>
        <v>7.995</v>
      </c>
      <c r="G56" s="28">
        <f t="shared" si="21"/>
        <v>479.7</v>
      </c>
      <c r="H56" s="28">
        <f t="shared" si="22"/>
        <v>239.85</v>
      </c>
      <c r="I56" s="29">
        <f t="shared" si="23"/>
        <v>719.55</v>
      </c>
      <c r="J56" s="28">
        <v>6.15</v>
      </c>
      <c r="K56" s="28">
        <v>9.84</v>
      </c>
      <c r="L56" s="28">
        <v>0</v>
      </c>
      <c r="P56" s="22" t="s">
        <v>57</v>
      </c>
      <c r="Q56" s="22" t="s">
        <v>57</v>
      </c>
      <c r="R56" s="22"/>
      <c r="S56" s="23"/>
      <c r="T56" s="23"/>
      <c r="U56" s="23"/>
      <c r="V56" s="23"/>
    </row>
    <row r="57" spans="1:35" s="39" customFormat="1" ht="45" customHeight="1">
      <c r="A57" s="50">
        <v>3</v>
      </c>
      <c r="B57" s="48" t="s">
        <v>42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0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21" ht="45" customHeight="1">
      <c r="A58" s="44" t="s">
        <v>63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ht="4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35" s="39" customFormat="1" ht="4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s="33" customFormat="1" ht="45" customHeight="1">
      <c r="A61" s="32"/>
      <c r="B61" s="33" t="s">
        <v>75</v>
      </c>
      <c r="E61" s="34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22" ht="76.5" customHeight="1">
      <c r="A62" s="17" t="s">
        <v>2</v>
      </c>
      <c r="B62" s="18" t="s">
        <v>3</v>
      </c>
      <c r="C62" s="19" t="s">
        <v>4</v>
      </c>
      <c r="D62" s="19" t="s">
        <v>5</v>
      </c>
      <c r="E62" s="19" t="s">
        <v>6</v>
      </c>
      <c r="F62" s="20" t="s">
        <v>7</v>
      </c>
      <c r="G62" s="20" t="s">
        <v>8</v>
      </c>
      <c r="H62" s="20" t="s">
        <v>9</v>
      </c>
      <c r="I62" s="21" t="s">
        <v>10</v>
      </c>
      <c r="J62" s="20" t="s">
        <v>11</v>
      </c>
      <c r="K62" s="20" t="s">
        <v>12</v>
      </c>
      <c r="L62" s="20" t="s">
        <v>13</v>
      </c>
      <c r="M62" s="20" t="s">
        <v>14</v>
      </c>
      <c r="N62" s="20" t="s">
        <v>15</v>
      </c>
      <c r="O62" s="20" t="s">
        <v>16</v>
      </c>
      <c r="P62" s="22" t="s">
        <v>17</v>
      </c>
      <c r="Q62" s="22" t="s">
        <v>18</v>
      </c>
      <c r="R62" s="22" t="s">
        <v>19</v>
      </c>
      <c r="S62" s="23" t="s">
        <v>20</v>
      </c>
      <c r="T62" s="23" t="s">
        <v>21</v>
      </c>
      <c r="U62" s="23" t="s">
        <v>22</v>
      </c>
      <c r="V62" s="23" t="s">
        <v>23</v>
      </c>
    </row>
    <row r="63" spans="1:22" ht="38.25" customHeight="1">
      <c r="A63" s="17" t="s">
        <v>24</v>
      </c>
      <c r="B63" s="18" t="s">
        <v>25</v>
      </c>
      <c r="C63" s="19" t="s">
        <v>26</v>
      </c>
      <c r="D63" s="19" t="s">
        <v>27</v>
      </c>
      <c r="E63" s="19" t="s">
        <v>28</v>
      </c>
      <c r="F63" s="20"/>
      <c r="G63" s="20"/>
      <c r="H63" s="20"/>
      <c r="I63" s="21"/>
      <c r="J63" s="20"/>
      <c r="K63" s="20"/>
      <c r="L63" s="20"/>
      <c r="M63" s="20"/>
      <c r="N63" s="20"/>
      <c r="O63" s="20"/>
      <c r="P63" s="24" t="s">
        <v>29</v>
      </c>
      <c r="Q63" s="24" t="s">
        <v>30</v>
      </c>
      <c r="R63" s="24" t="s">
        <v>31</v>
      </c>
      <c r="S63" s="23" t="s">
        <v>32</v>
      </c>
      <c r="T63" s="23" t="s">
        <v>33</v>
      </c>
      <c r="U63" s="23" t="s">
        <v>34</v>
      </c>
      <c r="V63" s="23" t="s">
        <v>35</v>
      </c>
    </row>
    <row r="64" spans="1:22" ht="45" customHeight="1">
      <c r="A64" s="25">
        <v>1</v>
      </c>
      <c r="B64" s="26" t="s">
        <v>76</v>
      </c>
      <c r="C64" s="27">
        <v>20</v>
      </c>
      <c r="D64" s="27">
        <v>0</v>
      </c>
      <c r="E64" s="27">
        <f aca="true" t="shared" si="24" ref="E64:E68">SUM(C64:D64)</f>
        <v>20</v>
      </c>
      <c r="F64" s="28">
        <f aca="true" t="shared" si="25" ref="F64:F67">SUM(J64+K64+L64)/3</f>
        <v>231.74</v>
      </c>
      <c r="G64" s="28">
        <f aca="true" t="shared" si="26" ref="G64:G68">F64*C64</f>
        <v>4634.8</v>
      </c>
      <c r="H64" s="28">
        <f aca="true" t="shared" si="27" ref="H64:H68">D64*F64</f>
        <v>0</v>
      </c>
      <c r="I64" s="29">
        <f aca="true" t="shared" si="28" ref="I64:I68">G64+H64</f>
        <v>4634.8</v>
      </c>
      <c r="J64" s="28">
        <v>171.72</v>
      </c>
      <c r="K64" s="28">
        <v>216</v>
      </c>
      <c r="L64" s="28">
        <v>307.5</v>
      </c>
      <c r="P64" s="22" t="s">
        <v>67</v>
      </c>
      <c r="Q64" s="22"/>
      <c r="R64" s="22"/>
      <c r="S64" s="23"/>
      <c r="T64" s="23"/>
      <c r="U64" s="23"/>
      <c r="V64" s="23"/>
    </row>
    <row r="65" spans="1:22" ht="60.75" customHeight="1">
      <c r="A65" s="25">
        <v>2</v>
      </c>
      <c r="B65" s="26" t="s">
        <v>77</v>
      </c>
      <c r="C65" s="27">
        <v>30</v>
      </c>
      <c r="D65" s="27">
        <v>15</v>
      </c>
      <c r="E65" s="27">
        <f t="shared" si="24"/>
        <v>45</v>
      </c>
      <c r="F65" s="28">
        <f t="shared" si="25"/>
        <v>230.41666666666666</v>
      </c>
      <c r="G65" s="28">
        <f t="shared" si="26"/>
        <v>6912.5</v>
      </c>
      <c r="H65" s="28">
        <f t="shared" si="27"/>
        <v>3456.25</v>
      </c>
      <c r="I65" s="29">
        <f t="shared" si="28"/>
        <v>10368.75</v>
      </c>
      <c r="J65" s="28">
        <v>92.25</v>
      </c>
      <c r="K65" s="28">
        <v>230</v>
      </c>
      <c r="L65" s="28">
        <v>369</v>
      </c>
      <c r="P65" s="22" t="s">
        <v>67</v>
      </c>
      <c r="Q65" s="22"/>
      <c r="R65" s="22"/>
      <c r="S65" s="23"/>
      <c r="T65" s="23"/>
      <c r="U65" s="23"/>
      <c r="V65" s="23"/>
    </row>
    <row r="66" spans="1:22" ht="45" customHeight="1">
      <c r="A66" s="25">
        <v>3</v>
      </c>
      <c r="B66" s="26" t="s">
        <v>78</v>
      </c>
      <c r="C66" s="27">
        <v>35</v>
      </c>
      <c r="D66" s="27">
        <v>20</v>
      </c>
      <c r="E66" s="27">
        <f t="shared" si="24"/>
        <v>55</v>
      </c>
      <c r="F66" s="28">
        <f t="shared" si="25"/>
        <v>23.37</v>
      </c>
      <c r="G66" s="28">
        <f t="shared" si="26"/>
        <v>817.95</v>
      </c>
      <c r="H66" s="28">
        <f t="shared" si="27"/>
        <v>467.40000000000003</v>
      </c>
      <c r="I66" s="29">
        <f t="shared" si="28"/>
        <v>1285.3500000000001</v>
      </c>
      <c r="J66" s="28">
        <v>14.76</v>
      </c>
      <c r="K66" s="28">
        <v>18.45</v>
      </c>
      <c r="L66" s="28">
        <v>36.9</v>
      </c>
      <c r="P66" s="22" t="s">
        <v>67</v>
      </c>
      <c r="Q66" s="22"/>
      <c r="R66" s="22"/>
      <c r="S66" s="23"/>
      <c r="T66" s="23"/>
      <c r="U66" s="23"/>
      <c r="V66" s="23"/>
    </row>
    <row r="67" spans="1:22" ht="45" customHeight="1">
      <c r="A67" s="25">
        <v>4</v>
      </c>
      <c r="B67" s="26" t="s">
        <v>79</v>
      </c>
      <c r="C67" s="27">
        <v>80</v>
      </c>
      <c r="D67" s="27">
        <v>45</v>
      </c>
      <c r="E67" s="27">
        <f t="shared" si="24"/>
        <v>125</v>
      </c>
      <c r="F67" s="28">
        <f t="shared" si="25"/>
        <v>125.05</v>
      </c>
      <c r="G67" s="28">
        <f t="shared" si="26"/>
        <v>10004</v>
      </c>
      <c r="H67" s="28">
        <f t="shared" si="27"/>
        <v>5627.25</v>
      </c>
      <c r="I67" s="29">
        <f t="shared" si="28"/>
        <v>15631.25</v>
      </c>
      <c r="J67" s="28">
        <v>104.55</v>
      </c>
      <c r="K67" s="28">
        <v>110.7</v>
      </c>
      <c r="L67" s="28">
        <v>159.9</v>
      </c>
      <c r="P67" s="22" t="s">
        <v>67</v>
      </c>
      <c r="Q67" s="22"/>
      <c r="R67" s="22"/>
      <c r="S67" s="23"/>
      <c r="T67" s="23"/>
      <c r="U67" s="23"/>
      <c r="V67" s="23"/>
    </row>
    <row r="68" spans="1:22" ht="45" customHeight="1">
      <c r="A68" s="25">
        <v>5</v>
      </c>
      <c r="B68" s="26" t="s">
        <v>80</v>
      </c>
      <c r="C68" s="27">
        <v>4</v>
      </c>
      <c r="D68" s="51">
        <v>0</v>
      </c>
      <c r="E68" s="27">
        <f t="shared" si="24"/>
        <v>4</v>
      </c>
      <c r="F68" s="28">
        <f>SUM(J68+K68+L68)/1</f>
        <v>24.6</v>
      </c>
      <c r="G68" s="28">
        <f t="shared" si="26"/>
        <v>98.4</v>
      </c>
      <c r="H68" s="28">
        <f t="shared" si="27"/>
        <v>0</v>
      </c>
      <c r="I68" s="29">
        <f t="shared" si="28"/>
        <v>98.4</v>
      </c>
      <c r="J68" s="28">
        <v>24.6</v>
      </c>
      <c r="K68" s="28">
        <v>0</v>
      </c>
      <c r="L68" s="28">
        <v>0</v>
      </c>
      <c r="P68" s="22" t="s">
        <v>67</v>
      </c>
      <c r="Q68" s="22"/>
      <c r="R68" s="22"/>
      <c r="S68" s="23"/>
      <c r="T68" s="23"/>
      <c r="U68" s="23"/>
      <c r="V68" s="23"/>
    </row>
    <row r="69" spans="1:21" ht="45" customHeight="1">
      <c r="A69" s="25">
        <v>6</v>
      </c>
      <c r="B69" s="30" t="s">
        <v>42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23"/>
    </row>
    <row r="70" spans="1:35" s="39" customFormat="1" ht="159" customHeight="1">
      <c r="A70" s="41" t="s">
        <v>71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s="33" customFormat="1" ht="45" customHeight="1">
      <c r="A71" s="32"/>
      <c r="B71" s="33" t="s">
        <v>81</v>
      </c>
      <c r="E71" s="34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22" ht="78.75" customHeight="1">
      <c r="A72" s="17" t="s">
        <v>2</v>
      </c>
      <c r="B72" s="18" t="s">
        <v>3</v>
      </c>
      <c r="C72" s="19" t="s">
        <v>4</v>
      </c>
      <c r="D72" s="19" t="s">
        <v>5</v>
      </c>
      <c r="E72" s="19" t="s">
        <v>6</v>
      </c>
      <c r="F72" s="20" t="s">
        <v>7</v>
      </c>
      <c r="G72" s="20" t="s">
        <v>8</v>
      </c>
      <c r="H72" s="20" t="s">
        <v>9</v>
      </c>
      <c r="I72" s="21" t="s">
        <v>10</v>
      </c>
      <c r="J72" s="20" t="s">
        <v>11</v>
      </c>
      <c r="K72" s="20" t="s">
        <v>12</v>
      </c>
      <c r="L72" s="20" t="s">
        <v>13</v>
      </c>
      <c r="M72" s="20" t="s">
        <v>14</v>
      </c>
      <c r="N72" s="20" t="s">
        <v>15</v>
      </c>
      <c r="O72" s="20" t="s">
        <v>16</v>
      </c>
      <c r="P72" s="22" t="s">
        <v>17</v>
      </c>
      <c r="Q72" s="22" t="s">
        <v>18</v>
      </c>
      <c r="R72" s="22" t="s">
        <v>19</v>
      </c>
      <c r="S72" s="23" t="s">
        <v>20</v>
      </c>
      <c r="T72" s="23" t="s">
        <v>21</v>
      </c>
      <c r="U72" s="23" t="s">
        <v>22</v>
      </c>
      <c r="V72" s="23" t="s">
        <v>23</v>
      </c>
    </row>
    <row r="73" spans="1:22" ht="40.5" customHeight="1">
      <c r="A73" s="17" t="s">
        <v>24</v>
      </c>
      <c r="B73" s="18" t="s">
        <v>25</v>
      </c>
      <c r="C73" s="19" t="s">
        <v>26</v>
      </c>
      <c r="D73" s="19" t="s">
        <v>27</v>
      </c>
      <c r="E73" s="19" t="s">
        <v>28</v>
      </c>
      <c r="F73" s="20"/>
      <c r="G73" s="20"/>
      <c r="H73" s="20"/>
      <c r="I73" s="21"/>
      <c r="J73" s="20"/>
      <c r="K73" s="20"/>
      <c r="L73" s="20"/>
      <c r="M73" s="20"/>
      <c r="N73" s="20"/>
      <c r="O73" s="20"/>
      <c r="P73" s="24" t="s">
        <v>29</v>
      </c>
      <c r="Q73" s="24" t="s">
        <v>30</v>
      </c>
      <c r="R73" s="24" t="s">
        <v>31</v>
      </c>
      <c r="S73" s="23" t="s">
        <v>32</v>
      </c>
      <c r="T73" s="23" t="s">
        <v>33</v>
      </c>
      <c r="U73" s="23" t="s">
        <v>34</v>
      </c>
      <c r="V73" s="23" t="s">
        <v>35</v>
      </c>
    </row>
    <row r="74" spans="1:22" ht="45" customHeight="1">
      <c r="A74" s="25">
        <v>1</v>
      </c>
      <c r="B74" s="26" t="s">
        <v>82</v>
      </c>
      <c r="C74" s="27">
        <v>30</v>
      </c>
      <c r="D74" s="27">
        <v>22</v>
      </c>
      <c r="E74" s="27">
        <f aca="true" t="shared" si="29" ref="E74:E78">SUM(C74:D74)</f>
        <v>52</v>
      </c>
      <c r="F74" s="28">
        <f>SUM(J74+K74+L74)/3</f>
        <v>241.81333333333336</v>
      </c>
      <c r="G74" s="28">
        <f aca="true" t="shared" si="30" ref="G74:G78">C74*F74</f>
        <v>7254.400000000001</v>
      </c>
      <c r="H74" s="28">
        <f aca="true" t="shared" si="31" ref="H74:H78">D74*F74</f>
        <v>5319.893333333334</v>
      </c>
      <c r="I74" s="29">
        <f aca="true" t="shared" si="32" ref="I74:I78">G74+H74</f>
        <v>12574.293333333335</v>
      </c>
      <c r="J74" s="28">
        <v>221.14</v>
      </c>
      <c r="K74" s="28">
        <v>258.3</v>
      </c>
      <c r="L74" s="28">
        <v>246</v>
      </c>
      <c r="P74" s="22" t="s">
        <v>57</v>
      </c>
      <c r="Q74" s="22" t="s">
        <v>57</v>
      </c>
      <c r="R74" s="22"/>
      <c r="S74" s="23"/>
      <c r="T74" s="23"/>
      <c r="U74" s="23"/>
      <c r="V74" s="23"/>
    </row>
    <row r="75" spans="1:22" ht="45" customHeight="1">
      <c r="A75" s="25">
        <v>2</v>
      </c>
      <c r="B75" s="26" t="s">
        <v>83</v>
      </c>
      <c r="C75" s="27">
        <v>10</v>
      </c>
      <c r="D75" s="27">
        <v>10</v>
      </c>
      <c r="E75" s="27">
        <f t="shared" si="29"/>
        <v>20</v>
      </c>
      <c r="F75" s="28">
        <f aca="true" t="shared" si="33" ref="F75:F76">SUM(J75+K75+L75)/2</f>
        <v>949.56</v>
      </c>
      <c r="G75" s="28">
        <f t="shared" si="30"/>
        <v>9495.599999999999</v>
      </c>
      <c r="H75" s="28">
        <f t="shared" si="31"/>
        <v>9495.599999999999</v>
      </c>
      <c r="I75" s="29">
        <f t="shared" si="32"/>
        <v>18991.199999999997</v>
      </c>
      <c r="J75" s="28">
        <v>0</v>
      </c>
      <c r="K75" s="28">
        <v>681.42</v>
      </c>
      <c r="L75" s="28">
        <v>1217.7</v>
      </c>
      <c r="P75" s="22" t="s">
        <v>57</v>
      </c>
      <c r="Q75" s="22" t="s">
        <v>57</v>
      </c>
      <c r="R75" s="22"/>
      <c r="S75" s="23"/>
      <c r="T75" s="23"/>
      <c r="U75" s="23"/>
      <c r="V75" s="23"/>
    </row>
    <row r="76" spans="1:22" ht="45" customHeight="1">
      <c r="A76" s="25">
        <v>3</v>
      </c>
      <c r="B76" s="26" t="s">
        <v>84</v>
      </c>
      <c r="C76" s="27">
        <v>16</v>
      </c>
      <c r="D76" s="27">
        <v>0</v>
      </c>
      <c r="E76" s="27">
        <f t="shared" si="29"/>
        <v>16</v>
      </c>
      <c r="F76" s="28">
        <f t="shared" si="33"/>
        <v>47.97</v>
      </c>
      <c r="G76" s="28">
        <f t="shared" si="30"/>
        <v>767.52</v>
      </c>
      <c r="H76" s="28">
        <f t="shared" si="31"/>
        <v>0</v>
      </c>
      <c r="I76" s="29">
        <f t="shared" si="32"/>
        <v>767.52</v>
      </c>
      <c r="J76" s="28">
        <v>0</v>
      </c>
      <c r="K76" s="28">
        <v>46.74</v>
      </c>
      <c r="L76" s="28">
        <v>49.2</v>
      </c>
      <c r="P76" s="22" t="s">
        <v>57</v>
      </c>
      <c r="Q76" s="22" t="s">
        <v>57</v>
      </c>
      <c r="R76" s="22"/>
      <c r="S76" s="23"/>
      <c r="T76" s="23"/>
      <c r="U76" s="23"/>
      <c r="V76" s="23"/>
    </row>
    <row r="77" spans="1:22" ht="45" customHeight="1">
      <c r="A77" s="25">
        <v>4</v>
      </c>
      <c r="B77" s="26" t="s">
        <v>85</v>
      </c>
      <c r="C77" s="27">
        <v>20</v>
      </c>
      <c r="D77" s="27">
        <v>17</v>
      </c>
      <c r="E77" s="27">
        <f t="shared" si="29"/>
        <v>37</v>
      </c>
      <c r="F77" s="28">
        <f aca="true" t="shared" si="34" ref="F77:F78">SUM(J77+K77+L77)/3</f>
        <v>73.39</v>
      </c>
      <c r="G77" s="28">
        <f t="shared" si="30"/>
        <v>1467.8</v>
      </c>
      <c r="H77" s="28">
        <f t="shared" si="31"/>
        <v>1247.63</v>
      </c>
      <c r="I77" s="29">
        <f t="shared" si="32"/>
        <v>2715.4300000000003</v>
      </c>
      <c r="J77" s="28">
        <v>43.05</v>
      </c>
      <c r="K77" s="28">
        <v>66.42</v>
      </c>
      <c r="L77" s="28">
        <v>110.7</v>
      </c>
      <c r="P77" s="22" t="s">
        <v>57</v>
      </c>
      <c r="Q77" s="22" t="s">
        <v>57</v>
      </c>
      <c r="R77" s="22"/>
      <c r="S77" s="23"/>
      <c r="T77" s="23"/>
      <c r="U77" s="23"/>
      <c r="V77" s="23"/>
    </row>
    <row r="78" spans="1:22" ht="45" customHeight="1">
      <c r="A78" s="25">
        <v>5</v>
      </c>
      <c r="B78" s="26" t="s">
        <v>86</v>
      </c>
      <c r="C78" s="27">
        <v>35</v>
      </c>
      <c r="D78" s="27">
        <v>0</v>
      </c>
      <c r="E78" s="27">
        <f t="shared" si="29"/>
        <v>35</v>
      </c>
      <c r="F78" s="28">
        <f t="shared" si="34"/>
        <v>13.94</v>
      </c>
      <c r="G78" s="28">
        <f t="shared" si="30"/>
        <v>487.9</v>
      </c>
      <c r="H78" s="28">
        <f t="shared" si="31"/>
        <v>0</v>
      </c>
      <c r="I78" s="29">
        <f t="shared" si="32"/>
        <v>487.9</v>
      </c>
      <c r="J78" s="28">
        <v>14.76</v>
      </c>
      <c r="K78" s="28">
        <v>14.76</v>
      </c>
      <c r="L78" s="28">
        <v>12.3</v>
      </c>
      <c r="P78" s="22" t="s">
        <v>57</v>
      </c>
      <c r="Q78" s="22" t="s">
        <v>57</v>
      </c>
      <c r="R78" s="22"/>
      <c r="S78" s="23"/>
      <c r="T78" s="23"/>
      <c r="U78" s="23"/>
      <c r="V78" s="23"/>
    </row>
    <row r="79" spans="1:21" ht="45" customHeight="1">
      <c r="A79" s="25">
        <v>6</v>
      </c>
      <c r="B79" s="30" t="s">
        <v>42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23"/>
    </row>
    <row r="80" spans="1:35" s="39" customFormat="1" ht="139.5" customHeight="1">
      <c r="A80" s="52" t="s">
        <v>71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s="33" customFormat="1" ht="45" customHeight="1">
      <c r="A81" s="32"/>
      <c r="B81" s="33" t="s">
        <v>87</v>
      </c>
      <c r="E81" s="34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</row>
    <row r="82" spans="1:22" ht="81" customHeight="1">
      <c r="A82" s="17" t="s">
        <v>2</v>
      </c>
      <c r="B82" s="18" t="s">
        <v>3</v>
      </c>
      <c r="C82" s="19" t="s">
        <v>4</v>
      </c>
      <c r="D82" s="19" t="s">
        <v>5</v>
      </c>
      <c r="E82" s="19" t="s">
        <v>6</v>
      </c>
      <c r="F82" s="20" t="s">
        <v>7</v>
      </c>
      <c r="G82" s="20" t="s">
        <v>8</v>
      </c>
      <c r="H82" s="20" t="s">
        <v>9</v>
      </c>
      <c r="I82" s="21" t="s">
        <v>10</v>
      </c>
      <c r="J82" s="20" t="s">
        <v>11</v>
      </c>
      <c r="K82" s="20" t="s">
        <v>12</v>
      </c>
      <c r="L82" s="20" t="s">
        <v>13</v>
      </c>
      <c r="M82" s="20" t="s">
        <v>14</v>
      </c>
      <c r="N82" s="20" t="s">
        <v>15</v>
      </c>
      <c r="O82" s="20" t="s">
        <v>16</v>
      </c>
      <c r="P82" s="22" t="s">
        <v>17</v>
      </c>
      <c r="Q82" s="22" t="s">
        <v>18</v>
      </c>
      <c r="R82" s="22" t="s">
        <v>19</v>
      </c>
      <c r="S82" s="23" t="s">
        <v>20</v>
      </c>
      <c r="T82" s="23" t="s">
        <v>21</v>
      </c>
      <c r="U82" s="23" t="s">
        <v>22</v>
      </c>
      <c r="V82" s="23" t="s">
        <v>23</v>
      </c>
    </row>
    <row r="83" spans="1:22" ht="42" customHeight="1">
      <c r="A83" s="17" t="s">
        <v>24</v>
      </c>
      <c r="B83" s="18" t="s">
        <v>25</v>
      </c>
      <c r="C83" s="19" t="s">
        <v>26</v>
      </c>
      <c r="D83" s="19" t="s">
        <v>27</v>
      </c>
      <c r="E83" s="19" t="s">
        <v>28</v>
      </c>
      <c r="F83" s="20"/>
      <c r="G83" s="20"/>
      <c r="H83" s="20"/>
      <c r="I83" s="21"/>
      <c r="J83" s="20"/>
      <c r="K83" s="20"/>
      <c r="L83" s="20"/>
      <c r="M83" s="20"/>
      <c r="N83" s="20"/>
      <c r="O83" s="20"/>
      <c r="P83" s="24" t="s">
        <v>29</v>
      </c>
      <c r="Q83" s="24" t="s">
        <v>30</v>
      </c>
      <c r="R83" s="24" t="s">
        <v>31</v>
      </c>
      <c r="S83" s="23" t="s">
        <v>32</v>
      </c>
      <c r="T83" s="23" t="s">
        <v>33</v>
      </c>
      <c r="U83" s="23" t="s">
        <v>34</v>
      </c>
      <c r="V83" s="23" t="s">
        <v>35</v>
      </c>
    </row>
    <row r="84" spans="1:22" ht="45" customHeight="1">
      <c r="A84" s="25">
        <v>1</v>
      </c>
      <c r="B84" s="26" t="s">
        <v>88</v>
      </c>
      <c r="C84" s="27">
        <v>100</v>
      </c>
      <c r="D84" s="27">
        <v>35</v>
      </c>
      <c r="E84" s="27">
        <f aca="true" t="shared" si="35" ref="E84:E91">SUM(C84:D84)</f>
        <v>135</v>
      </c>
      <c r="F84" s="28">
        <f aca="true" t="shared" si="36" ref="F84:F91">SUM(J84+K84+L84)/3</f>
        <v>18.040000000000003</v>
      </c>
      <c r="G84" s="28">
        <f aca="true" t="shared" si="37" ref="G84:G91">F84*C84</f>
        <v>1804.0000000000002</v>
      </c>
      <c r="H84" s="28">
        <f aca="true" t="shared" si="38" ref="H84:H91">D84*F84</f>
        <v>631.4000000000001</v>
      </c>
      <c r="I84" s="29">
        <f aca="true" t="shared" si="39" ref="I84:I91">G84+H84</f>
        <v>2435.4000000000005</v>
      </c>
      <c r="J84" s="28">
        <v>11.07</v>
      </c>
      <c r="K84" s="28">
        <v>18.45</v>
      </c>
      <c r="L84" s="28">
        <v>24.6</v>
      </c>
      <c r="P84" s="22" t="s">
        <v>57</v>
      </c>
      <c r="Q84" s="22" t="s">
        <v>57</v>
      </c>
      <c r="R84" s="22"/>
      <c r="S84" s="23"/>
      <c r="T84" s="23"/>
      <c r="U84" s="23"/>
      <c r="V84" s="23"/>
    </row>
    <row r="85" spans="1:22" ht="45" customHeight="1">
      <c r="A85" s="25">
        <v>2</v>
      </c>
      <c r="B85" s="26" t="s">
        <v>89</v>
      </c>
      <c r="C85" s="27">
        <v>100</v>
      </c>
      <c r="D85" s="27">
        <v>40</v>
      </c>
      <c r="E85" s="27">
        <f t="shared" si="35"/>
        <v>140</v>
      </c>
      <c r="F85" s="28">
        <f t="shared" si="36"/>
        <v>35.26</v>
      </c>
      <c r="G85" s="28">
        <f t="shared" si="37"/>
        <v>3526</v>
      </c>
      <c r="H85" s="28">
        <f t="shared" si="38"/>
        <v>1410.3999999999999</v>
      </c>
      <c r="I85" s="29">
        <f t="shared" si="39"/>
        <v>4936.4</v>
      </c>
      <c r="J85" s="28">
        <v>22.14</v>
      </c>
      <c r="K85" s="28">
        <v>34.44</v>
      </c>
      <c r="L85" s="28">
        <v>49.2</v>
      </c>
      <c r="P85" s="22" t="s">
        <v>57</v>
      </c>
      <c r="Q85" s="22" t="s">
        <v>57</v>
      </c>
      <c r="R85" s="22"/>
      <c r="S85" s="23"/>
      <c r="T85" s="23"/>
      <c r="U85" s="23"/>
      <c r="V85" s="23"/>
    </row>
    <row r="86" spans="1:22" ht="45" customHeight="1">
      <c r="A86" s="25">
        <v>3</v>
      </c>
      <c r="B86" s="26" t="s">
        <v>90</v>
      </c>
      <c r="C86" s="27">
        <v>100</v>
      </c>
      <c r="D86" s="27">
        <v>26</v>
      </c>
      <c r="E86" s="27">
        <f t="shared" si="35"/>
        <v>126</v>
      </c>
      <c r="F86" s="28">
        <f t="shared" si="36"/>
        <v>9.43</v>
      </c>
      <c r="G86" s="28">
        <f t="shared" si="37"/>
        <v>943</v>
      </c>
      <c r="H86" s="28">
        <f t="shared" si="38"/>
        <v>245.18</v>
      </c>
      <c r="I86" s="29">
        <f t="shared" si="39"/>
        <v>1188.18</v>
      </c>
      <c r="J86" s="28">
        <v>6.15</v>
      </c>
      <c r="K86" s="28">
        <v>9.84</v>
      </c>
      <c r="L86" s="28">
        <v>12.3</v>
      </c>
      <c r="P86" s="22" t="s">
        <v>57</v>
      </c>
      <c r="Q86" s="22" t="s">
        <v>57</v>
      </c>
      <c r="R86" s="22"/>
      <c r="S86" s="23"/>
      <c r="T86" s="23"/>
      <c r="U86" s="23"/>
      <c r="V86" s="23"/>
    </row>
    <row r="87" spans="1:22" ht="45" customHeight="1">
      <c r="A87" s="25">
        <v>4</v>
      </c>
      <c r="B87" s="26" t="s">
        <v>91</v>
      </c>
      <c r="C87" s="27">
        <v>100</v>
      </c>
      <c r="D87" s="27">
        <v>43</v>
      </c>
      <c r="E87" s="27">
        <f t="shared" si="35"/>
        <v>143</v>
      </c>
      <c r="F87" s="28">
        <f t="shared" si="36"/>
        <v>11.89</v>
      </c>
      <c r="G87" s="28">
        <f t="shared" si="37"/>
        <v>1189</v>
      </c>
      <c r="H87" s="28">
        <f t="shared" si="38"/>
        <v>511.27000000000004</v>
      </c>
      <c r="I87" s="29">
        <f t="shared" si="39"/>
        <v>1700.27</v>
      </c>
      <c r="J87" s="28">
        <v>8.61</v>
      </c>
      <c r="K87" s="28">
        <v>14.76</v>
      </c>
      <c r="L87" s="28">
        <v>12.3</v>
      </c>
      <c r="P87" s="22" t="s">
        <v>57</v>
      </c>
      <c r="Q87" s="22" t="s">
        <v>57</v>
      </c>
      <c r="R87" s="22"/>
      <c r="S87" s="23"/>
      <c r="T87" s="23"/>
      <c r="U87" s="23"/>
      <c r="V87" s="23"/>
    </row>
    <row r="88" spans="1:22" ht="45" customHeight="1">
      <c r="A88" s="25">
        <v>5</v>
      </c>
      <c r="B88" s="26" t="s">
        <v>92</v>
      </c>
      <c r="C88" s="27">
        <v>40</v>
      </c>
      <c r="D88" s="27">
        <v>17</v>
      </c>
      <c r="E88" s="27">
        <f t="shared" si="35"/>
        <v>57</v>
      </c>
      <c r="F88" s="28">
        <f t="shared" si="36"/>
        <v>54.94</v>
      </c>
      <c r="G88" s="28">
        <f t="shared" si="37"/>
        <v>2197.6</v>
      </c>
      <c r="H88" s="28">
        <f t="shared" si="38"/>
        <v>933.98</v>
      </c>
      <c r="I88" s="29">
        <f t="shared" si="39"/>
        <v>3131.58</v>
      </c>
      <c r="J88" s="28">
        <v>59.04</v>
      </c>
      <c r="K88" s="28">
        <v>44.28</v>
      </c>
      <c r="L88" s="28">
        <v>61.5</v>
      </c>
      <c r="P88" s="22" t="s">
        <v>57</v>
      </c>
      <c r="Q88" s="22" t="s">
        <v>57</v>
      </c>
      <c r="R88" s="22"/>
      <c r="S88" s="23"/>
      <c r="T88" s="23"/>
      <c r="U88" s="23"/>
      <c r="V88" s="23"/>
    </row>
    <row r="89" spans="1:22" ht="45" customHeight="1">
      <c r="A89" s="25">
        <v>6</v>
      </c>
      <c r="B89" s="26" t="s">
        <v>93</v>
      </c>
      <c r="C89" s="27">
        <v>40</v>
      </c>
      <c r="D89" s="27">
        <v>17</v>
      </c>
      <c r="E89" s="27">
        <f t="shared" si="35"/>
        <v>57</v>
      </c>
      <c r="F89" s="28">
        <f t="shared" si="36"/>
        <v>45.919999999999995</v>
      </c>
      <c r="G89" s="28">
        <f t="shared" si="37"/>
        <v>1836.7999999999997</v>
      </c>
      <c r="H89" s="28">
        <f t="shared" si="38"/>
        <v>780.6399999999999</v>
      </c>
      <c r="I89" s="29">
        <f t="shared" si="39"/>
        <v>2617.4399999999996</v>
      </c>
      <c r="J89" s="28">
        <v>59.04</v>
      </c>
      <c r="K89" s="28">
        <v>29.52</v>
      </c>
      <c r="L89" s="28">
        <v>49.2</v>
      </c>
      <c r="P89" s="22" t="s">
        <v>57</v>
      </c>
      <c r="Q89" s="22" t="s">
        <v>57</v>
      </c>
      <c r="R89" s="22"/>
      <c r="S89" s="23"/>
      <c r="T89" s="23"/>
      <c r="U89" s="23"/>
      <c r="V89" s="23"/>
    </row>
    <row r="90" spans="1:22" ht="45" customHeight="1">
      <c r="A90" s="25">
        <v>7</v>
      </c>
      <c r="B90" s="26" t="s">
        <v>94</v>
      </c>
      <c r="C90" s="27">
        <v>50</v>
      </c>
      <c r="D90" s="27">
        <v>18</v>
      </c>
      <c r="E90" s="27">
        <f t="shared" si="35"/>
        <v>68</v>
      </c>
      <c r="F90" s="28">
        <f t="shared" si="36"/>
        <v>33.21</v>
      </c>
      <c r="G90" s="28">
        <f t="shared" si="37"/>
        <v>1660.5</v>
      </c>
      <c r="H90" s="28">
        <f t="shared" si="38"/>
        <v>597.78</v>
      </c>
      <c r="I90" s="29">
        <f t="shared" si="39"/>
        <v>2258.2799999999997</v>
      </c>
      <c r="J90" s="28">
        <v>20.91</v>
      </c>
      <c r="K90" s="28">
        <v>29.52</v>
      </c>
      <c r="L90" s="28">
        <v>49.2</v>
      </c>
      <c r="P90" s="22" t="s">
        <v>57</v>
      </c>
      <c r="Q90" s="22" t="s">
        <v>57</v>
      </c>
      <c r="R90" s="22"/>
      <c r="S90" s="23"/>
      <c r="T90" s="23"/>
      <c r="U90" s="23"/>
      <c r="V90" s="23"/>
    </row>
    <row r="91" spans="1:22" ht="45" customHeight="1">
      <c r="A91" s="25">
        <v>8</v>
      </c>
      <c r="B91" s="26" t="s">
        <v>95</v>
      </c>
      <c r="C91" s="27">
        <v>50</v>
      </c>
      <c r="D91" s="27">
        <v>27</v>
      </c>
      <c r="E91" s="27">
        <f t="shared" si="35"/>
        <v>77</v>
      </c>
      <c r="F91" s="28">
        <f t="shared" si="36"/>
        <v>72.98</v>
      </c>
      <c r="G91" s="28">
        <f t="shared" si="37"/>
        <v>3649</v>
      </c>
      <c r="H91" s="28">
        <f t="shared" si="38"/>
        <v>1970.46</v>
      </c>
      <c r="I91" s="29">
        <f t="shared" si="39"/>
        <v>5619.46</v>
      </c>
      <c r="J91" s="28">
        <v>59.04</v>
      </c>
      <c r="K91" s="28">
        <v>49.2</v>
      </c>
      <c r="L91" s="28">
        <v>110.7</v>
      </c>
      <c r="P91" s="22" t="s">
        <v>57</v>
      </c>
      <c r="Q91" s="22" t="s">
        <v>57</v>
      </c>
      <c r="R91" s="22"/>
      <c r="S91" s="23"/>
      <c r="T91" s="23"/>
      <c r="U91" s="23"/>
      <c r="V91" s="23"/>
    </row>
    <row r="92" spans="1:21" ht="45" customHeight="1">
      <c r="A92" s="25">
        <v>9</v>
      </c>
      <c r="B92" s="30" t="s">
        <v>42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23"/>
    </row>
    <row r="93" spans="1:35" s="39" customFormat="1" ht="162.75" customHeight="1">
      <c r="A93" s="52" t="s">
        <v>63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1:35" s="33" customFormat="1" ht="45" customHeight="1">
      <c r="A94" s="32"/>
      <c r="B94" s="32" t="s">
        <v>96</v>
      </c>
      <c r="E94" s="34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</row>
    <row r="95" spans="1:22" ht="81" customHeight="1">
      <c r="A95" s="17" t="s">
        <v>2</v>
      </c>
      <c r="B95" s="18" t="s">
        <v>3</v>
      </c>
      <c r="C95" s="19" t="s">
        <v>4</v>
      </c>
      <c r="D95" s="19" t="s">
        <v>5</v>
      </c>
      <c r="E95" s="19" t="s">
        <v>6</v>
      </c>
      <c r="F95" s="20" t="s">
        <v>7</v>
      </c>
      <c r="G95" s="20" t="s">
        <v>8</v>
      </c>
      <c r="H95" s="20" t="s">
        <v>9</v>
      </c>
      <c r="I95" s="21" t="s">
        <v>10</v>
      </c>
      <c r="J95" s="20" t="s">
        <v>11</v>
      </c>
      <c r="K95" s="20" t="s">
        <v>12</v>
      </c>
      <c r="L95" s="20" t="s">
        <v>13</v>
      </c>
      <c r="M95" s="20" t="s">
        <v>14</v>
      </c>
      <c r="N95" s="20" t="s">
        <v>15</v>
      </c>
      <c r="O95" s="20" t="s">
        <v>16</v>
      </c>
      <c r="P95" s="22" t="s">
        <v>17</v>
      </c>
      <c r="Q95" s="22" t="s">
        <v>18</v>
      </c>
      <c r="R95" s="22" t="s">
        <v>19</v>
      </c>
      <c r="S95" s="23" t="s">
        <v>20</v>
      </c>
      <c r="T95" s="23" t="s">
        <v>21</v>
      </c>
      <c r="U95" s="23" t="s">
        <v>22</v>
      </c>
      <c r="V95" s="23" t="s">
        <v>23</v>
      </c>
    </row>
    <row r="96" spans="1:22" ht="36" customHeight="1">
      <c r="A96" s="17" t="s">
        <v>24</v>
      </c>
      <c r="B96" s="18" t="s">
        <v>25</v>
      </c>
      <c r="C96" s="19" t="s">
        <v>26</v>
      </c>
      <c r="D96" s="19" t="s">
        <v>27</v>
      </c>
      <c r="E96" s="19" t="s">
        <v>28</v>
      </c>
      <c r="F96" s="20"/>
      <c r="G96" s="20"/>
      <c r="H96" s="20"/>
      <c r="I96" s="21"/>
      <c r="J96" s="20"/>
      <c r="K96" s="20"/>
      <c r="L96" s="20"/>
      <c r="M96" s="20"/>
      <c r="N96" s="20"/>
      <c r="O96" s="20"/>
      <c r="P96" s="24" t="s">
        <v>29</v>
      </c>
      <c r="Q96" s="24" t="s">
        <v>30</v>
      </c>
      <c r="R96" s="24" t="s">
        <v>31</v>
      </c>
      <c r="S96" s="23" t="s">
        <v>32</v>
      </c>
      <c r="T96" s="23" t="s">
        <v>33</v>
      </c>
      <c r="U96" s="23" t="s">
        <v>34</v>
      </c>
      <c r="V96" s="23" t="s">
        <v>35</v>
      </c>
    </row>
    <row r="97" spans="1:22" ht="45" customHeight="1">
      <c r="A97" s="25">
        <v>1</v>
      </c>
      <c r="B97" s="26" t="s">
        <v>97</v>
      </c>
      <c r="C97" s="27">
        <v>450</v>
      </c>
      <c r="D97" s="27">
        <v>160</v>
      </c>
      <c r="E97" s="27">
        <f aca="true" t="shared" si="40" ref="E97:E99">SUM(C97:D97)</f>
        <v>610</v>
      </c>
      <c r="F97" s="28">
        <f aca="true" t="shared" si="41" ref="F97:F98">SUM(J97+K97+L97+M97+N97)/5</f>
        <v>2.3760000000000003</v>
      </c>
      <c r="G97" s="28">
        <f aca="true" t="shared" si="42" ref="G97:G99">F97*C97</f>
        <v>1069.2</v>
      </c>
      <c r="H97" s="28">
        <f aca="true" t="shared" si="43" ref="H97:H99">D97*F97</f>
        <v>380.1600000000001</v>
      </c>
      <c r="I97" s="29">
        <f aca="true" t="shared" si="44" ref="I97:I99">G97+H97</f>
        <v>1449.3600000000001</v>
      </c>
      <c r="J97" s="28">
        <v>1.23</v>
      </c>
      <c r="K97" s="28">
        <v>2.97</v>
      </c>
      <c r="L97" s="28">
        <v>4.92</v>
      </c>
      <c r="M97" s="22">
        <v>1.17</v>
      </c>
      <c r="N97" s="22">
        <v>1.59</v>
      </c>
      <c r="P97" s="22" t="s">
        <v>57</v>
      </c>
      <c r="Q97" s="22" t="s">
        <v>57</v>
      </c>
      <c r="R97" s="22"/>
      <c r="S97" s="23"/>
      <c r="T97" s="23"/>
      <c r="U97" s="23"/>
      <c r="V97" s="23"/>
    </row>
    <row r="98" spans="1:22" ht="45" customHeight="1">
      <c r="A98" s="25">
        <v>2</v>
      </c>
      <c r="B98" s="26" t="s">
        <v>98</v>
      </c>
      <c r="C98" s="27">
        <v>600</v>
      </c>
      <c r="D98" s="27">
        <v>310</v>
      </c>
      <c r="E98" s="27">
        <f t="shared" si="40"/>
        <v>910</v>
      </c>
      <c r="F98" s="28">
        <f t="shared" si="41"/>
        <v>1.576</v>
      </c>
      <c r="G98" s="28">
        <f t="shared" si="42"/>
        <v>945.6</v>
      </c>
      <c r="H98" s="28">
        <f t="shared" si="43"/>
        <v>488.56</v>
      </c>
      <c r="I98" s="29">
        <f t="shared" si="44"/>
        <v>1434.16</v>
      </c>
      <c r="J98" s="28">
        <v>1.23</v>
      </c>
      <c r="K98" s="28">
        <v>2.43</v>
      </c>
      <c r="L98" s="28">
        <v>3.69</v>
      </c>
      <c r="M98" s="22"/>
      <c r="N98" s="22">
        <v>0.53</v>
      </c>
      <c r="P98" s="22" t="s">
        <v>57</v>
      </c>
      <c r="Q98" s="22" t="s">
        <v>57</v>
      </c>
      <c r="R98" s="22"/>
      <c r="S98" s="23"/>
      <c r="T98" s="23"/>
      <c r="U98" s="23"/>
      <c r="V98" s="23"/>
    </row>
    <row r="99" spans="1:22" ht="45" customHeight="1">
      <c r="A99" s="25">
        <v>3</v>
      </c>
      <c r="B99" s="26" t="s">
        <v>99</v>
      </c>
      <c r="C99" s="27">
        <v>30</v>
      </c>
      <c r="D99" s="27">
        <v>0</v>
      </c>
      <c r="E99" s="27">
        <f t="shared" si="40"/>
        <v>30</v>
      </c>
      <c r="F99" s="28">
        <f>SUM(J99+K99+L99+M99+N99)/3</f>
        <v>209.1</v>
      </c>
      <c r="G99" s="28">
        <f t="shared" si="42"/>
        <v>6273</v>
      </c>
      <c r="H99" s="28">
        <f t="shared" si="43"/>
        <v>0</v>
      </c>
      <c r="I99" s="29">
        <f t="shared" si="44"/>
        <v>6273</v>
      </c>
      <c r="J99" s="28">
        <v>178.35</v>
      </c>
      <c r="K99" s="28">
        <v>178.35</v>
      </c>
      <c r="L99" s="28">
        <v>270.6</v>
      </c>
      <c r="P99" s="22" t="s">
        <v>57</v>
      </c>
      <c r="Q99" s="22" t="s">
        <v>57</v>
      </c>
      <c r="R99" s="22"/>
      <c r="S99" s="23"/>
      <c r="T99" s="23"/>
      <c r="U99" s="23"/>
      <c r="V99" s="23"/>
    </row>
    <row r="100" spans="1:21" ht="45" customHeight="1">
      <c r="A100" s="23">
        <v>4</v>
      </c>
      <c r="B100" s="43" t="s">
        <v>42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23"/>
    </row>
    <row r="101" spans="1:21" ht="152.25" customHeight="1">
      <c r="A101" s="52" t="s">
        <v>100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">
    <mergeCell ref="B9:T9"/>
    <mergeCell ref="A10:U10"/>
    <mergeCell ref="B23:T23"/>
    <mergeCell ref="A24:U24"/>
    <mergeCell ref="B34:T34"/>
    <mergeCell ref="A35:U35"/>
    <mergeCell ref="B41:T41"/>
    <mergeCell ref="A42:U42"/>
    <mergeCell ref="B47:T47"/>
    <mergeCell ref="A48:U51"/>
    <mergeCell ref="B57:T57"/>
    <mergeCell ref="A58:U60"/>
    <mergeCell ref="B69:T69"/>
    <mergeCell ref="A70:U70"/>
    <mergeCell ref="B79:T79"/>
    <mergeCell ref="A80:U80"/>
    <mergeCell ref="B92:T92"/>
    <mergeCell ref="A93:U93"/>
    <mergeCell ref="B100:T100"/>
    <mergeCell ref="A101:U101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25"/>
  <headerFooter alignWithMargins="0">
    <oddHeader>&amp;C&amp;A</oddHeader>
    <oddFooter>&amp;CStrona 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2014-07-18T10:17:53Z</cp:lastPrinted>
  <dcterms:created xsi:type="dcterms:W3CDTF">2014-06-06T09:12:45Z</dcterms:created>
  <dcterms:modified xsi:type="dcterms:W3CDTF">2014-08-21T11:32:38Z</dcterms:modified>
  <cp:category/>
  <cp:version/>
  <cp:contentType/>
  <cp:contentStatus/>
  <cp:revision>33</cp:revision>
</cp:coreProperties>
</file>