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PODZIAŁ NA ZADANIA I - X" sheetId="1" r:id="rId1"/>
  </sheets>
  <definedNames>
    <definedName name="_xlnm.Print_Area" localSheetId="0">'PODZIAŁ NA ZADANIA I - X'!$A$1:$W$164</definedName>
    <definedName name="Excel_BuiltIn_Print_Area" localSheetId="0">'PODZIAŁ NA ZADANIA I - X'!$A$1:$V$162</definedName>
  </definedNames>
  <calcPr fullCalcOnLoad="1"/>
</workbook>
</file>

<file path=xl/sharedStrings.xml><?xml version="1.0" encoding="utf-8"?>
<sst xmlns="http://schemas.openxmlformats.org/spreadsheetml/2006/main" count="584" uniqueCount="114">
  <si>
    <r>
      <t xml:space="preserve">ZADANIE 1 - </t>
    </r>
    <r>
      <rPr>
        <b/>
        <sz val="14"/>
        <color indexed="8"/>
        <rFont val="Times New Roman"/>
        <family val="1"/>
      </rPr>
      <t>folie daktyloskopijne</t>
    </r>
  </si>
  <si>
    <t>L.p.</t>
  </si>
  <si>
    <t>Nazwa towaru  / jednostka miary</t>
  </si>
  <si>
    <t>jm.</t>
  </si>
  <si>
    <t>Ilość PLANOWANA ROK 2016</t>
  </si>
  <si>
    <t>Ilość PLANOWANA ROK 2017</t>
  </si>
  <si>
    <t>Łącznie LATA 2016-2017</t>
  </si>
  <si>
    <t>Cena średnia brutto</t>
  </si>
  <si>
    <t>ŚREDNIA WARTOŚĆ BRUTTO 2014</t>
  </si>
  <si>
    <t>ŚREDNIA WARTOŚĆ BRUTTO 2015</t>
  </si>
  <si>
    <t>ŁĄCZNA WARTOŚĆ NA LATA 2014-2015</t>
  </si>
  <si>
    <t>Cena jednostkowa BRUTTO TRANSFARM</t>
  </si>
  <si>
    <t>Cena jednostkowa BRUTTO STANIMEX</t>
  </si>
  <si>
    <t>Cena jednostkowa BRUTTO AGTES</t>
  </si>
  <si>
    <t>Cena jednostkowa BRUTTO TZMO</t>
  </si>
  <si>
    <t>Cena jednostkowa BRUTTO AGIMED</t>
  </si>
  <si>
    <t xml:space="preserve">Cena jednostkowa BRUTTO </t>
  </si>
  <si>
    <t xml:space="preserve">Gwarancja minimalna wymagana przez Zamawiającego </t>
  </si>
  <si>
    <t xml:space="preserve">Gwarancja zaoferowana przez Wykonawcę </t>
  </si>
  <si>
    <t xml:space="preserve">Cena jednostkowa netto </t>
  </si>
  <si>
    <t>Wartość  netto  (kol. 5 x kol. 8)</t>
  </si>
  <si>
    <t>Wartość podatku VAT w %</t>
  </si>
  <si>
    <t>Wartość brutto (kol. 9 +stawka podatku VAT określona w kol. 10)</t>
  </si>
  <si>
    <t>Nazwa handlowa  lub nr katalogowy zaoferowanego produktu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</si>
  <si>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</si>
  <si>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</si>
  <si>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</si>
  <si>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</si>
  <si>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</si>
  <si>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</si>
  <si>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</si>
  <si>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</si>
  <si>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</si>
  <si>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</si>
  <si>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</si>
  <si>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</si>
  <si>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Folia żelatynowa czarna 13x36 cm  opakowanie 10 szt</t>
  </si>
  <si>
    <t>op.</t>
  </si>
  <si>
    <t>24 m -ce</t>
  </si>
  <si>
    <t>Folia żelatynowa przeźroczysta 13x36cm   opakowania opakowanie 10 szt</t>
  </si>
  <si>
    <t>Folia pozytywowa  rolka ; szer. 10 cm, długość rolki 10 m / szt ( +/- 1 m)</t>
  </si>
  <si>
    <t>rolka</t>
  </si>
  <si>
    <t>folia pozytywowa elastyczna PS4 (6 cm x 10 m rolka)</t>
  </si>
  <si>
    <t xml:space="preserve">SUMA : </t>
  </si>
  <si>
    <t>XXX</t>
  </si>
  <si>
    <t>Oświadczam, iż w przypadku nie podania okresu gwarancji na zaoferowany dla zadania nr 1 asortyment, udzielam gwarancji minimalnej wymaganej przez Zamawiającego wskazanej w kol. 6.</t>
  </si>
  <si>
    <r>
      <t xml:space="preserve">                                </t>
    </r>
    <r>
      <rPr>
        <sz val="14"/>
        <rFont val="Times New Roman"/>
        <family val="1"/>
      </rPr>
      <t xml:space="preserve"> ......................................................................
                          pieczęć i podpis czytelny osoby uprawnionej
                       do składania oświadczeń woli w imieniu firmy</t>
    </r>
  </si>
  <si>
    <t>Załączenie do oferty niepodpisanego formularza cenowego dla danego zadania będzie skutkowało odrzuceniem oferty na zadanie na podstawie art. 89 ust. 1 pkt 2 ustawy Pzp ponieważ jej treść jest niezgodna z treścią SIWZ</t>
  </si>
  <si>
    <t>ZADANIE 2 – proszki daktyloskopijne</t>
  </si>
  <si>
    <t>Proszek argentorat  250ml</t>
  </si>
  <si>
    <t>P. magnetyczny czarny     500 g</t>
  </si>
  <si>
    <t>P. magnetyczny jasny          500 g</t>
  </si>
  <si>
    <t xml:space="preserve">Proszek do marabuta z aplikatorem czarny 250 ml / op </t>
  </si>
  <si>
    <t xml:space="preserve">Proszek do marabuta z aplikatorem jasny 250 ml / op </t>
  </si>
  <si>
    <t>P. antystatyczny czarny    250 ml</t>
  </si>
  <si>
    <t>P. antystatyczny srebrny  250 ml</t>
  </si>
  <si>
    <t>P. magnetyczny biochromatic 500 g  ( srebrno / czarny)</t>
  </si>
  <si>
    <t>Proszki magnetyczne fluorescencyjne (kpl)</t>
  </si>
  <si>
    <t>kpl.</t>
  </si>
  <si>
    <t>Cyjanostick  25g</t>
  </si>
  <si>
    <t>szt.</t>
  </si>
  <si>
    <t>Oświadczam, iż w przypadku nie podania okresu gwarancji na zaoferowany dla zadania nr 2 asortyment, udzielam gwarancji minimalnej wymaganej przez Zamawiającego wskazanej w kol. 6.</t>
  </si>
  <si>
    <t>ZADANIE 3 – pędzle daktyloskopijne</t>
  </si>
  <si>
    <t>Pędzel daktyloskopijny z włosia wiewiórki płaski, szer  60 mm / szt typu  Perfect Brush z  lub równoważny</t>
  </si>
  <si>
    <t>12 m-cy</t>
  </si>
  <si>
    <r>
      <t> </t>
    </r>
    <r>
      <rPr>
        <sz val="14"/>
        <rFont val="Verdana"/>
        <family val="2"/>
      </rPr>
      <t>Pędzel daktyloskopijny z włosia wiewiórki płaski, szer. 30 mm, typu  Perfect Brush z  lub równoważny</t>
    </r>
  </si>
  <si>
    <t>Pędzel z puchu marabut na drewnianej rączce   szt</t>
  </si>
  <si>
    <t>Pędzel z puchu marabuta w komplecie z pulweryzatorem  kpl ( opakowanie typu piórnik)</t>
  </si>
  <si>
    <t>Pędzel z włókien szklanych szt</t>
  </si>
  <si>
    <t>Aplikator (pędzel) magnetyczny szt</t>
  </si>
  <si>
    <t>Oświadczam, iż w przypadku nie podania okresu gwarancji na zaoferowany dla zadania nr 3 asortyment, udzielam gwarancji minimalnej wymaganej przez Zamawiającego wskazanej w kol. 6.</t>
  </si>
  <si>
    <r>
      <t xml:space="preserve">ZADANIE 4 - </t>
    </r>
    <r>
      <rPr>
        <b/>
        <sz val="14"/>
        <color indexed="8"/>
        <rFont val="Times New Roman"/>
        <family val="1"/>
      </rPr>
      <t>wymazówka biologiczna z torebką oraz zestaw do pobierania materiału biologicznego</t>
    </r>
  </si>
  <si>
    <t>Cena jednostkowa BRUTTO HAGMED</t>
  </si>
  <si>
    <t>Wymazówka  biologiczna z torebką osuszającą papierowo-foliową (wymazówka + torebka)</t>
  </si>
  <si>
    <t>Wymazówka biologiczna</t>
  </si>
  <si>
    <t>Zestaw do zabezpieczania śladów przestępstw na tle seksualnym GA 02</t>
  </si>
  <si>
    <t>Zestaw do pobierania DNA (pakiet kryminalistyczny) GA 01</t>
  </si>
  <si>
    <t>Oświadczam, iż w przypadku nie podania okresu gwarancji na zaoferowany dla zadania nr 4 asortyment, udzielam gwarancji minimalnej wymaganej przez Zamawiającego wskazanej w kol. 6.</t>
  </si>
  <si>
    <t>ZADANIE 5 – pochłaniacze zapachów</t>
  </si>
  <si>
    <t>Pochłaniacz zapachów, wym. 12 x 30 cm, op. 5 szt</t>
  </si>
  <si>
    <t>Oświadczam, iż w przypadku nie podania okresu gwarancji na zaoferowany dla zadania nr 5 asortyment, udzielam gwarancji minimalnej wymaganej przez Zamawiającego wskazanej w kol. 6.</t>
  </si>
  <si>
    <t>ZADANIE 6 – słoje, wieczka i folia aluminiowa</t>
  </si>
  <si>
    <t>Słój 900 ml + wieczko (komplet)</t>
  </si>
  <si>
    <t>Folia aluminiowa, rolka o wym 30 cm x 20 m</t>
  </si>
  <si>
    <t>Oświadczam, iż w przypadku nie podania okresu gwarancji na zaoferowany dla zadania nr 6 asortyment, udzielam gwarancji minimalnej wymaganej przez Zamawiającego wskazanej w kol. 6.</t>
  </si>
  <si>
    <t>ZADANIE 7 – środki do utrwalania śladów</t>
  </si>
  <si>
    <t xml:space="preserve">Gips dentystyczny 25kg, IV klasa twardości  </t>
  </si>
  <si>
    <t>Środek do utrwalania śladów traseologicznych na śniegu 473 g ( +/- 27 g) ( wosku) co jest równe ok. 500 ml</t>
  </si>
  <si>
    <t>Lakier do włosów  250 ml / op</t>
  </si>
  <si>
    <t>Pasta silikonowa Mikrosil (zestaw)czarna / szara op / 225 g  (+/- 10 g)</t>
  </si>
  <si>
    <t>Folia MES metalizowana (rolka)</t>
  </si>
  <si>
    <t>Oświadczam, iż w przypadku nie podania okresu gwarancji na zaoferowany dla zadania nr 7 asortyment, udzielam gwarancji minimalnej wymaganej przez Zamawiającego wskazanej w kol. 6.</t>
  </si>
  <si>
    <t>ZADANIE 8 – materiały daktyloskopijne</t>
  </si>
  <si>
    <t>Poduszka  ceramiczna prostokątna  7,5 x 11 cm/ szt lub 12.5 x 9 cm</t>
  </si>
  <si>
    <t>Wałek ceramiczny do dłoni  8 x 22 cm / szt</t>
  </si>
  <si>
    <t>Wałek do rozprowadzania tuszu na płytce szklanej 2,5 x 7,5 cm / szt</t>
  </si>
  <si>
    <t>Tusz daktyloskopijny czarny 118 ml / op</t>
  </si>
  <si>
    <t>Woda destylowana 1l.</t>
  </si>
  <si>
    <t>Denaturat 0,5 l / szt</t>
  </si>
  <si>
    <t>Oświadczam, iż w przypadku nie podania okresu gwarancji na zaoferowany dla zadania nr 8 asortyment, udzielam gwarancji minimalnej wymaganej przez Zamawiającego wskazanej w kol. 6.</t>
  </si>
  <si>
    <t>ZADANIE 9 – skalówki, linijki oraz numerki dowodowe</t>
  </si>
  <si>
    <t>Skalówka fotograficzna magnetyczna 50 cm  szt</t>
  </si>
  <si>
    <t>Linijka traseologiczna składana 20cm+40cm szt</t>
  </si>
  <si>
    <t>Skalówka fotograf. magnetyczna 10 cm szt</t>
  </si>
  <si>
    <t>Linijka  fotograficzna 30 cm szt</t>
  </si>
  <si>
    <t>Numerki dowodowe plastikowe stojące 0-9, wym 7,5 x 12 cm ( +/- 1 cm)</t>
  </si>
  <si>
    <t>Numerki magnetyczna małe 25x30 mm 0-9 kpl  (+/- 0,5 cm)</t>
  </si>
  <si>
    <t>Numerki dowodowe magnet. 1-20 cz/b kpl wym 7 x 9 cm  (+/- 0,5 cm)</t>
  </si>
  <si>
    <t>Oświadczam, iż w przypadku nie podania okresu gwarancji na zaoferowany dla zadania nr 9 asortyment, udzielam gwarancji minimalnej wymaganej przez Zamawiającego wskazanej w kol. 6.</t>
  </si>
  <si>
    <t>ZADANIE 10 – skalpele, pincety i itp.</t>
  </si>
  <si>
    <t>Skalpele jednorazowe  (szt)</t>
  </si>
  <si>
    <r>
      <t>Pęsety jednorazowe (szt)</t>
    </r>
    <r>
      <rPr>
        <sz val="14"/>
        <color indexed="10"/>
        <rFont val="Verdana"/>
        <family val="2"/>
      </rPr>
      <t xml:space="preserve"> PLASTIKOWA</t>
    </r>
  </si>
  <si>
    <t>Stoliki GSR (opakowanie/10szt) / opakowanie</t>
  </si>
  <si>
    <t>Oświadczam, iż w przypadku nie podania okresu gwarancji na zaoferowany dla zadania nr 10 asortyment, udzielam gwarancji minimalnej wymaganej przez Zamawiającego wskazanej w kol. 6.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</si>
</sst>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"/>
  </numFmts>
  <fonts count="11">
    <font>
      <sz val="10"/>
      <name val="Arial"/>
      <family val="2"/>
    </font>
    <font>
      <sz val="14"/>
      <name val="Arial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Fill="1" applyAlignment="1">
      <alignment vertical="center" wrapText="1"/>
    </xf>
    <xf numFmtId="164" fontId="1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7" fillId="3" borderId="3" xfId="0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4" fontId="7" fillId="3" borderId="4" xfId="0" applyFont="1" applyFill="1" applyBorder="1" applyAlignment="1">
      <alignment horizontal="center" vertical="center" wrapText="1"/>
    </xf>
    <xf numFmtId="164" fontId="7" fillId="0" borderId="5" xfId="0" applyFont="1" applyFill="1" applyBorder="1" applyAlignment="1">
      <alignment vertical="center" wrapText="1"/>
    </xf>
    <xf numFmtId="164" fontId="7" fillId="3" borderId="5" xfId="0" applyFont="1" applyFill="1" applyBorder="1" applyAlignment="1">
      <alignment horizontal="center" vertical="center" wrapText="1"/>
    </xf>
    <xf numFmtId="164" fontId="4" fillId="3" borderId="5" xfId="0" applyFont="1" applyFill="1" applyBorder="1" applyAlignment="1">
      <alignment horizontal="center" vertical="center" wrapText="1"/>
    </xf>
    <xf numFmtId="165" fontId="7" fillId="3" borderId="5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4" fontId="4" fillId="0" borderId="5" xfId="0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left" vertical="center"/>
    </xf>
    <xf numFmtId="164" fontId="8" fillId="0" borderId="0" xfId="0" applyFont="1" applyBorder="1" applyAlignment="1">
      <alignment horizontal="right" vertical="center" wrapText="1"/>
    </xf>
    <xf numFmtId="164" fontId="9" fillId="0" borderId="0" xfId="0" applyFont="1" applyBorder="1" applyAlignment="1">
      <alignment horizontal="left" vertical="center" wrapText="1"/>
    </xf>
    <xf numFmtId="164" fontId="9" fillId="0" borderId="0" xfId="0" applyFont="1" applyBorder="1" applyAlignment="1">
      <alignment horizontal="center" vertical="center" wrapText="1"/>
    </xf>
    <xf numFmtId="164" fontId="6" fillId="0" borderId="0" xfId="0" applyFont="1" applyFill="1" applyAlignment="1">
      <alignment horizontal="center" vertical="center" wrapText="1"/>
    </xf>
    <xf numFmtId="164" fontId="6" fillId="0" borderId="0" xfId="0" applyFont="1" applyFill="1" applyAlignment="1">
      <alignment vertical="center" wrapText="1"/>
    </xf>
    <xf numFmtId="164" fontId="7" fillId="0" borderId="3" xfId="0" applyFont="1" applyFill="1" applyBorder="1" applyAlignment="1">
      <alignment vertical="center" wrapText="1"/>
    </xf>
    <xf numFmtId="164" fontId="6" fillId="0" borderId="0" xfId="0" applyFont="1" applyAlignment="1">
      <alignment horizontal="center" vertical="center" wrapText="1"/>
    </xf>
    <xf numFmtId="164" fontId="6" fillId="0" borderId="0" xfId="0" applyFont="1" applyAlignment="1">
      <alignment vertical="center" wrapText="1"/>
    </xf>
    <xf numFmtId="164" fontId="7" fillId="0" borderId="2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7" fillId="0" borderId="4" xfId="0" applyFont="1" applyFill="1" applyBorder="1" applyAlignment="1">
      <alignment horizontal="center" vertical="center" wrapText="1"/>
    </xf>
    <xf numFmtId="164" fontId="7" fillId="0" borderId="5" xfId="0" applyFont="1" applyFill="1" applyBorder="1" applyAlignment="1">
      <alignment horizontal="center" vertical="center" wrapText="1"/>
    </xf>
    <xf numFmtId="164" fontId="4" fillId="0" borderId="5" xfId="0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right" vertical="center" wrapText="1"/>
    </xf>
    <xf numFmtId="164" fontId="9" fillId="0" borderId="0" xfId="0" applyFont="1" applyFill="1" applyBorder="1" applyAlignment="1">
      <alignment horizontal="left" vertical="center" wrapText="1"/>
    </xf>
    <xf numFmtId="164" fontId="2" fillId="3" borderId="0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64"/>
  <sheetViews>
    <sheetView tabSelected="1" view="pageBreakPreview" zoomScaleNormal="65" zoomScaleSheetLayoutView="100" workbookViewId="0" topLeftCell="A163">
      <selection activeCell="Q156" sqref="Q156"/>
    </sheetView>
  </sheetViews>
  <sheetFormatPr defaultColWidth="12.57421875" defaultRowHeight="45" customHeight="1"/>
  <cols>
    <col min="1" max="1" width="9.421875" style="1" customWidth="1"/>
    <col min="2" max="2" width="102.57421875" style="2" customWidth="1"/>
    <col min="3" max="3" width="7.140625" style="2" customWidth="1"/>
    <col min="4" max="4" width="18.8515625" style="3" customWidth="1"/>
    <col min="5" max="5" width="19.00390625" style="3" customWidth="1"/>
    <col min="6" max="6" width="15.28125" style="3" customWidth="1"/>
    <col min="7" max="9" width="0" style="4" hidden="1" customWidth="1"/>
    <col min="10" max="10" width="0" style="5" hidden="1" customWidth="1"/>
    <col min="11" max="16" width="0" style="4" hidden="1" customWidth="1"/>
    <col min="17" max="17" width="23.28125" style="4" customWidth="1"/>
    <col min="18" max="18" width="22.57421875" style="4" customWidth="1"/>
    <col min="19" max="19" width="20.7109375" style="4" customWidth="1"/>
    <col min="20" max="20" width="22.140625" style="1" customWidth="1"/>
    <col min="21" max="21" width="11.57421875" style="1" customWidth="1"/>
    <col min="22" max="22" width="28.7109375" style="1" customWidth="1"/>
    <col min="23" max="23" width="23.7109375" style="1" customWidth="1"/>
    <col min="24" max="24" width="19.28125" style="1" customWidth="1"/>
    <col min="25" max="36" width="11.57421875" style="1" customWidth="1"/>
    <col min="37" max="16384" width="11.57421875" style="3" customWidth="1"/>
  </cols>
  <sheetData>
    <row r="1" spans="1:36" s="8" customFormat="1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24" ht="83.25" customHeight="1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3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4" t="s">
        <v>17</v>
      </c>
      <c r="R2" s="14" t="s">
        <v>18</v>
      </c>
      <c r="S2" s="14" t="s">
        <v>19</v>
      </c>
      <c r="T2" s="15" t="s">
        <v>20</v>
      </c>
      <c r="U2" s="15" t="s">
        <v>21</v>
      </c>
      <c r="V2" s="15" t="s">
        <v>22</v>
      </c>
      <c r="W2" s="15" t="s">
        <v>23</v>
      </c>
      <c r="X2" s="16"/>
    </row>
    <row r="3" spans="1:24" ht="44.25" customHeight="1">
      <c r="A3" s="9" t="s">
        <v>24</v>
      </c>
      <c r="B3" s="10" t="s">
        <v>25</v>
      </c>
      <c r="C3" s="10"/>
      <c r="D3" s="11" t="s">
        <v>26</v>
      </c>
      <c r="E3" s="11" t="s">
        <v>27</v>
      </c>
      <c r="F3" s="11" t="s">
        <v>28</v>
      </c>
      <c r="G3" s="12"/>
      <c r="H3" s="12"/>
      <c r="I3" s="12"/>
      <c r="J3" s="13"/>
      <c r="K3" s="12"/>
      <c r="L3" s="12"/>
      <c r="M3" s="12"/>
      <c r="N3" s="12"/>
      <c r="O3" s="12"/>
      <c r="P3" s="12"/>
      <c r="Q3" s="17" t="s">
        <v>29</v>
      </c>
      <c r="R3" s="17" t="s">
        <v>30</v>
      </c>
      <c r="S3" s="17" t="s">
        <v>31</v>
      </c>
      <c r="T3" s="15" t="s">
        <v>32</v>
      </c>
      <c r="U3" s="15" t="s">
        <v>33</v>
      </c>
      <c r="V3" s="15" t="s">
        <v>34</v>
      </c>
      <c r="W3" s="15" t="s">
        <v>35</v>
      </c>
      <c r="X3" s="16"/>
    </row>
    <row r="4" spans="1:24" ht="45" customHeight="1">
      <c r="A4" s="18">
        <v>1</v>
      </c>
      <c r="B4" s="19" t="s">
        <v>36</v>
      </c>
      <c r="C4" s="19" t="s">
        <v>37</v>
      </c>
      <c r="D4" s="20">
        <v>834</v>
      </c>
      <c r="E4" s="20">
        <v>836</v>
      </c>
      <c r="F4" s="21">
        <f aca="true" t="shared" si="0" ref="F4:F7">SUM(D4:E4)</f>
        <v>1670</v>
      </c>
      <c r="G4" s="22">
        <f aca="true" t="shared" si="1" ref="G4:G7">SUM(K4+L4+M4)/3</f>
        <v>57.4</v>
      </c>
      <c r="H4" s="22">
        <f aca="true" t="shared" si="2" ref="H4:H7">G4*D4</f>
        <v>47871.6</v>
      </c>
      <c r="I4" s="22">
        <f aca="true" t="shared" si="3" ref="I4:I7">E4*G4</f>
        <v>47986.4</v>
      </c>
      <c r="J4" s="23">
        <f aca="true" t="shared" si="4" ref="J4:J7">H4+I4</f>
        <v>95858</v>
      </c>
      <c r="K4" s="22">
        <v>61.5</v>
      </c>
      <c r="L4" s="22">
        <v>61.5</v>
      </c>
      <c r="M4" s="22">
        <v>49.2</v>
      </c>
      <c r="N4" s="24"/>
      <c r="O4" s="24"/>
      <c r="P4" s="24"/>
      <c r="Q4" s="14" t="s">
        <v>38</v>
      </c>
      <c r="R4" s="14"/>
      <c r="S4" s="14"/>
      <c r="T4" s="15"/>
      <c r="U4" s="15"/>
      <c r="V4" s="15"/>
      <c r="W4" s="15"/>
      <c r="X4" s="16"/>
    </row>
    <row r="5" spans="1:24" ht="45" customHeight="1">
      <c r="A5" s="18">
        <v>2</v>
      </c>
      <c r="B5" s="19" t="s">
        <v>39</v>
      </c>
      <c r="C5" s="19" t="s">
        <v>37</v>
      </c>
      <c r="D5" s="20">
        <v>397</v>
      </c>
      <c r="E5" s="20">
        <v>433</v>
      </c>
      <c r="F5" s="21">
        <f t="shared" si="0"/>
        <v>830</v>
      </c>
      <c r="G5" s="22">
        <f t="shared" si="1"/>
        <v>57.4</v>
      </c>
      <c r="H5" s="22">
        <f t="shared" si="2"/>
        <v>22787.8</v>
      </c>
      <c r="I5" s="22">
        <f t="shared" si="3"/>
        <v>24854.2</v>
      </c>
      <c r="J5" s="23">
        <f t="shared" si="4"/>
        <v>47642</v>
      </c>
      <c r="K5" s="22">
        <v>61.5</v>
      </c>
      <c r="L5" s="22">
        <v>61.5</v>
      </c>
      <c r="M5" s="22">
        <v>49.2</v>
      </c>
      <c r="N5" s="24"/>
      <c r="O5" s="24"/>
      <c r="P5" s="24"/>
      <c r="Q5" s="14" t="s">
        <v>38</v>
      </c>
      <c r="R5" s="14"/>
      <c r="S5" s="14"/>
      <c r="T5" s="15"/>
      <c r="U5" s="15"/>
      <c r="V5" s="15"/>
      <c r="W5" s="15"/>
      <c r="X5" s="16"/>
    </row>
    <row r="6" spans="1:24" ht="45" customHeight="1">
      <c r="A6" s="18">
        <v>3</v>
      </c>
      <c r="B6" s="19" t="s">
        <v>40</v>
      </c>
      <c r="C6" s="19" t="s">
        <v>41</v>
      </c>
      <c r="D6" s="20">
        <v>118</v>
      </c>
      <c r="E6" s="20">
        <v>132</v>
      </c>
      <c r="F6" s="21">
        <f t="shared" si="0"/>
        <v>250</v>
      </c>
      <c r="G6" s="22">
        <f t="shared" si="1"/>
        <v>77.08</v>
      </c>
      <c r="H6" s="22">
        <f t="shared" si="2"/>
        <v>9095.44</v>
      </c>
      <c r="I6" s="22">
        <f t="shared" si="3"/>
        <v>10174.56</v>
      </c>
      <c r="J6" s="23">
        <f t="shared" si="4"/>
        <v>19270</v>
      </c>
      <c r="K6" s="22">
        <v>44.28</v>
      </c>
      <c r="L6" s="22">
        <v>39.36</v>
      </c>
      <c r="M6" s="22">
        <v>147.6</v>
      </c>
      <c r="N6" s="24"/>
      <c r="O6" s="24"/>
      <c r="P6" s="24"/>
      <c r="Q6" s="14" t="s">
        <v>38</v>
      </c>
      <c r="R6" s="14"/>
      <c r="S6" s="14"/>
      <c r="T6" s="15"/>
      <c r="U6" s="15"/>
      <c r="V6" s="15"/>
      <c r="W6" s="15"/>
      <c r="X6" s="16"/>
    </row>
    <row r="7" spans="1:24" ht="45" customHeight="1">
      <c r="A7" s="18">
        <v>4</v>
      </c>
      <c r="B7" s="19" t="s">
        <v>42</v>
      </c>
      <c r="C7" s="19" t="s">
        <v>41</v>
      </c>
      <c r="D7" s="20">
        <v>95</v>
      </c>
      <c r="E7" s="20">
        <v>108</v>
      </c>
      <c r="F7" s="21">
        <f t="shared" si="0"/>
        <v>203</v>
      </c>
      <c r="G7" s="22">
        <f t="shared" si="1"/>
        <v>120.95</v>
      </c>
      <c r="H7" s="22">
        <f t="shared" si="2"/>
        <v>11490.25</v>
      </c>
      <c r="I7" s="22">
        <f t="shared" si="3"/>
        <v>13062.6</v>
      </c>
      <c r="J7" s="23">
        <f t="shared" si="4"/>
        <v>24552.85</v>
      </c>
      <c r="K7" s="22">
        <v>98.4</v>
      </c>
      <c r="L7" s="22">
        <v>116.85</v>
      </c>
      <c r="M7" s="22">
        <v>147.6</v>
      </c>
      <c r="N7" s="24"/>
      <c r="O7" s="24"/>
      <c r="P7" s="24"/>
      <c r="Q7" s="14" t="s">
        <v>38</v>
      </c>
      <c r="R7" s="14"/>
      <c r="S7" s="14"/>
      <c r="T7" s="15"/>
      <c r="U7" s="15"/>
      <c r="V7" s="15"/>
      <c r="W7" s="15"/>
      <c r="X7" s="16"/>
    </row>
    <row r="8" spans="1:24" ht="45" customHeight="1">
      <c r="A8" s="18">
        <v>5</v>
      </c>
      <c r="B8" s="25" t="s">
        <v>43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/>
      <c r="S8" s="26" t="s">
        <v>44</v>
      </c>
      <c r="T8" s="27" t="s">
        <v>44</v>
      </c>
      <c r="U8" s="27" t="s">
        <v>44</v>
      </c>
      <c r="V8" s="27"/>
      <c r="W8" s="27" t="s">
        <v>44</v>
      </c>
      <c r="X8" s="16"/>
    </row>
    <row r="9" spans="1:24" ht="35.25" customHeight="1">
      <c r="A9" s="28" t="s">
        <v>45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16"/>
    </row>
    <row r="10" spans="1:22" ht="161.25" customHeight="1">
      <c r="A10" s="29" t="s">
        <v>46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3" ht="35.25" customHeight="1">
      <c r="A11" s="30" t="s">
        <v>47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ht="42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42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42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43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36" s="33" customFormat="1" ht="45" customHeight="1">
      <c r="A16" s="6" t="s">
        <v>48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</row>
    <row r="17" spans="1:23" ht="76.5" customHeight="1">
      <c r="A17" s="9" t="s">
        <v>1</v>
      </c>
      <c r="B17" s="10" t="s">
        <v>2</v>
      </c>
      <c r="C17" s="10" t="s">
        <v>3</v>
      </c>
      <c r="D17" s="11" t="s">
        <v>4</v>
      </c>
      <c r="E17" s="11" t="s">
        <v>5</v>
      </c>
      <c r="F17" s="11" t="s">
        <v>6</v>
      </c>
      <c r="G17" s="12" t="s">
        <v>7</v>
      </c>
      <c r="H17" s="12" t="s">
        <v>8</v>
      </c>
      <c r="I17" s="12" t="s">
        <v>9</v>
      </c>
      <c r="J17" s="13" t="s">
        <v>10</v>
      </c>
      <c r="K17" s="12" t="s">
        <v>11</v>
      </c>
      <c r="L17" s="12" t="s">
        <v>12</v>
      </c>
      <c r="M17" s="12" t="s">
        <v>13</v>
      </c>
      <c r="N17" s="12" t="s">
        <v>14</v>
      </c>
      <c r="O17" s="12" t="s">
        <v>15</v>
      </c>
      <c r="P17" s="12" t="s">
        <v>16</v>
      </c>
      <c r="Q17" s="14" t="s">
        <v>17</v>
      </c>
      <c r="R17" s="14" t="s">
        <v>18</v>
      </c>
      <c r="S17" s="14" t="s">
        <v>19</v>
      </c>
      <c r="T17" s="15" t="s">
        <v>20</v>
      </c>
      <c r="U17" s="15" t="s">
        <v>21</v>
      </c>
      <c r="V17" s="15" t="s">
        <v>22</v>
      </c>
      <c r="W17" s="15" t="s">
        <v>23</v>
      </c>
    </row>
    <row r="18" spans="1:23" ht="45" customHeight="1">
      <c r="A18" s="9" t="s">
        <v>24</v>
      </c>
      <c r="B18" s="10" t="s">
        <v>25</v>
      </c>
      <c r="C18" s="10"/>
      <c r="D18" s="11" t="s">
        <v>26</v>
      </c>
      <c r="E18" s="11" t="s">
        <v>27</v>
      </c>
      <c r="F18" s="11" t="s">
        <v>28</v>
      </c>
      <c r="G18" s="12"/>
      <c r="H18" s="12"/>
      <c r="I18" s="12"/>
      <c r="J18" s="13"/>
      <c r="K18" s="12"/>
      <c r="L18" s="12"/>
      <c r="M18" s="12"/>
      <c r="N18" s="12"/>
      <c r="O18" s="12"/>
      <c r="P18" s="12"/>
      <c r="Q18" s="17" t="s">
        <v>29</v>
      </c>
      <c r="R18" s="17" t="s">
        <v>30</v>
      </c>
      <c r="S18" s="17" t="s">
        <v>31</v>
      </c>
      <c r="T18" s="15" t="s">
        <v>32</v>
      </c>
      <c r="U18" s="15" t="s">
        <v>33</v>
      </c>
      <c r="V18" s="15" t="s">
        <v>34</v>
      </c>
      <c r="W18" s="15" t="s">
        <v>35</v>
      </c>
    </row>
    <row r="19" spans="1:23" ht="45" customHeight="1">
      <c r="A19" s="18">
        <v>1</v>
      </c>
      <c r="B19" s="19" t="s">
        <v>49</v>
      </c>
      <c r="C19" s="19" t="s">
        <v>37</v>
      </c>
      <c r="D19" s="20">
        <v>70</v>
      </c>
      <c r="E19" s="20">
        <v>75</v>
      </c>
      <c r="F19" s="21">
        <f aca="true" t="shared" si="5" ref="F19:F28">SUM(D19:E19)</f>
        <v>145</v>
      </c>
      <c r="G19" s="22">
        <f aca="true" t="shared" si="6" ref="G19:G26">SUM(K19+L19+M19)/3</f>
        <v>77.9</v>
      </c>
      <c r="H19" s="22">
        <f aca="true" t="shared" si="7" ref="H19:H26">G19*D19</f>
        <v>5453</v>
      </c>
      <c r="I19" s="22">
        <f aca="true" t="shared" si="8" ref="I19:I26">E19*G19</f>
        <v>5842.5</v>
      </c>
      <c r="J19" s="23">
        <f aca="true" t="shared" si="9" ref="J19:J26">H19+I19</f>
        <v>11295.5</v>
      </c>
      <c r="K19" s="22">
        <v>61.5</v>
      </c>
      <c r="L19" s="22">
        <v>73.8</v>
      </c>
      <c r="M19" s="22">
        <v>98.4</v>
      </c>
      <c r="N19" s="24"/>
      <c r="O19" s="24"/>
      <c r="P19" s="24"/>
      <c r="Q19" s="14" t="s">
        <v>38</v>
      </c>
      <c r="R19" s="14"/>
      <c r="S19" s="14"/>
      <c r="T19" s="15"/>
      <c r="U19" s="15"/>
      <c r="V19" s="15"/>
      <c r="W19" s="15"/>
    </row>
    <row r="20" spans="1:23" ht="45" customHeight="1">
      <c r="A20" s="18">
        <v>2</v>
      </c>
      <c r="B20" s="19" t="s">
        <v>50</v>
      </c>
      <c r="C20" s="19" t="s">
        <v>37</v>
      </c>
      <c r="D20" s="20">
        <v>56</v>
      </c>
      <c r="E20" s="20">
        <v>63</v>
      </c>
      <c r="F20" s="21">
        <f t="shared" si="5"/>
        <v>119</v>
      </c>
      <c r="G20" s="22">
        <f t="shared" si="6"/>
        <v>105.77999999999999</v>
      </c>
      <c r="H20" s="22">
        <f t="shared" si="7"/>
        <v>5923.679999999999</v>
      </c>
      <c r="I20" s="22">
        <f t="shared" si="8"/>
        <v>6664.139999999999</v>
      </c>
      <c r="J20" s="23">
        <f t="shared" si="9"/>
        <v>12587.82</v>
      </c>
      <c r="K20" s="22">
        <v>86.1</v>
      </c>
      <c r="L20" s="22">
        <v>108.24</v>
      </c>
      <c r="M20" s="22">
        <v>123</v>
      </c>
      <c r="N20" s="24"/>
      <c r="O20" s="24"/>
      <c r="P20" s="24"/>
      <c r="Q20" s="14" t="s">
        <v>38</v>
      </c>
      <c r="R20" s="14"/>
      <c r="S20" s="14"/>
      <c r="T20" s="15"/>
      <c r="U20" s="15"/>
      <c r="V20" s="15"/>
      <c r="W20" s="15"/>
    </row>
    <row r="21" spans="1:23" ht="45" customHeight="1">
      <c r="A21" s="18">
        <v>3</v>
      </c>
      <c r="B21" s="19" t="s">
        <v>51</v>
      </c>
      <c r="C21" s="19" t="s">
        <v>37</v>
      </c>
      <c r="D21" s="20">
        <v>46</v>
      </c>
      <c r="E21" s="20">
        <v>53</v>
      </c>
      <c r="F21" s="21">
        <f t="shared" si="5"/>
        <v>99</v>
      </c>
      <c r="G21" s="22">
        <f t="shared" si="6"/>
        <v>105.77999999999999</v>
      </c>
      <c r="H21" s="22">
        <f t="shared" si="7"/>
        <v>4865.879999999999</v>
      </c>
      <c r="I21" s="22">
        <f t="shared" si="8"/>
        <v>5606.339999999999</v>
      </c>
      <c r="J21" s="23">
        <f t="shared" si="9"/>
        <v>10472.219999999998</v>
      </c>
      <c r="K21" s="22">
        <v>86.1</v>
      </c>
      <c r="L21" s="22">
        <v>108.24</v>
      </c>
      <c r="M21" s="22">
        <v>123</v>
      </c>
      <c r="N21" s="24"/>
      <c r="O21" s="24"/>
      <c r="P21" s="24"/>
      <c r="Q21" s="14" t="s">
        <v>38</v>
      </c>
      <c r="R21" s="14"/>
      <c r="S21" s="14"/>
      <c r="T21" s="15"/>
      <c r="U21" s="15"/>
      <c r="V21" s="15"/>
      <c r="W21" s="15"/>
    </row>
    <row r="22" spans="1:23" ht="45" customHeight="1">
      <c r="A22" s="18">
        <v>4</v>
      </c>
      <c r="B22" s="19" t="s">
        <v>52</v>
      </c>
      <c r="C22" s="19" t="s">
        <v>37</v>
      </c>
      <c r="D22" s="20">
        <v>71</v>
      </c>
      <c r="E22" s="20">
        <v>76</v>
      </c>
      <c r="F22" s="21">
        <f t="shared" si="5"/>
        <v>147</v>
      </c>
      <c r="G22" s="22">
        <f t="shared" si="6"/>
        <v>77.9</v>
      </c>
      <c r="H22" s="22">
        <f t="shared" si="7"/>
        <v>5530.900000000001</v>
      </c>
      <c r="I22" s="22">
        <f t="shared" si="8"/>
        <v>5920.400000000001</v>
      </c>
      <c r="J22" s="23">
        <f t="shared" si="9"/>
        <v>11451.300000000001</v>
      </c>
      <c r="K22" s="22">
        <v>61.5</v>
      </c>
      <c r="L22" s="22">
        <v>73.8</v>
      </c>
      <c r="M22" s="22">
        <v>98.4</v>
      </c>
      <c r="N22" s="24"/>
      <c r="O22" s="24"/>
      <c r="P22" s="24"/>
      <c r="Q22" s="14" t="s">
        <v>38</v>
      </c>
      <c r="R22" s="14"/>
      <c r="S22" s="14"/>
      <c r="T22" s="15"/>
      <c r="U22" s="15"/>
      <c r="V22" s="15"/>
      <c r="W22" s="15"/>
    </row>
    <row r="23" spans="1:23" ht="45" customHeight="1">
      <c r="A23" s="18">
        <v>5</v>
      </c>
      <c r="B23" s="34" t="s">
        <v>53</v>
      </c>
      <c r="C23" s="19" t="s">
        <v>37</v>
      </c>
      <c r="D23" s="11">
        <v>59</v>
      </c>
      <c r="E23" s="11">
        <v>62</v>
      </c>
      <c r="F23" s="21">
        <f t="shared" si="5"/>
        <v>121</v>
      </c>
      <c r="G23" s="22">
        <f t="shared" si="6"/>
        <v>79.54</v>
      </c>
      <c r="H23" s="22">
        <f t="shared" si="7"/>
        <v>4692.860000000001</v>
      </c>
      <c r="I23" s="22">
        <f t="shared" si="8"/>
        <v>4931.4800000000005</v>
      </c>
      <c r="J23" s="23">
        <f t="shared" si="9"/>
        <v>9624.34</v>
      </c>
      <c r="K23" s="12">
        <v>61.5</v>
      </c>
      <c r="L23" s="12">
        <v>78.72</v>
      </c>
      <c r="M23" s="12">
        <v>98.4</v>
      </c>
      <c r="N23" s="24"/>
      <c r="O23" s="24"/>
      <c r="P23" s="24"/>
      <c r="Q23" s="14" t="s">
        <v>38</v>
      </c>
      <c r="R23" s="14"/>
      <c r="S23" s="14"/>
      <c r="T23" s="15"/>
      <c r="U23" s="15"/>
      <c r="V23" s="15"/>
      <c r="W23" s="15"/>
    </row>
    <row r="24" spans="1:23" ht="45" customHeight="1">
      <c r="A24" s="18">
        <v>6</v>
      </c>
      <c r="B24" s="19" t="s">
        <v>54</v>
      </c>
      <c r="C24" s="19" t="s">
        <v>37</v>
      </c>
      <c r="D24" s="20">
        <v>40</v>
      </c>
      <c r="E24" s="20">
        <v>43</v>
      </c>
      <c r="F24" s="21">
        <f t="shared" si="5"/>
        <v>83</v>
      </c>
      <c r="G24" s="22">
        <f t="shared" si="6"/>
        <v>64.36999999999999</v>
      </c>
      <c r="H24" s="22">
        <f t="shared" si="7"/>
        <v>2574.7999999999997</v>
      </c>
      <c r="I24" s="22">
        <f t="shared" si="8"/>
        <v>2767.9099999999994</v>
      </c>
      <c r="J24" s="23">
        <f t="shared" si="9"/>
        <v>5342.709999999999</v>
      </c>
      <c r="K24" s="22">
        <v>61.5</v>
      </c>
      <c r="L24" s="22">
        <v>76.26</v>
      </c>
      <c r="M24" s="22">
        <v>55.35</v>
      </c>
      <c r="N24" s="24"/>
      <c r="O24" s="24"/>
      <c r="P24" s="24"/>
      <c r="Q24" s="14" t="s">
        <v>38</v>
      </c>
      <c r="R24" s="14"/>
      <c r="S24" s="14"/>
      <c r="T24" s="15"/>
      <c r="U24" s="15"/>
      <c r="V24" s="15"/>
      <c r="W24" s="15"/>
    </row>
    <row r="25" spans="1:23" ht="45" customHeight="1">
      <c r="A25" s="18">
        <v>7</v>
      </c>
      <c r="B25" s="19" t="s">
        <v>55</v>
      </c>
      <c r="C25" s="19" t="s">
        <v>37</v>
      </c>
      <c r="D25" s="20">
        <v>33</v>
      </c>
      <c r="E25" s="20">
        <v>36</v>
      </c>
      <c r="F25" s="21">
        <f t="shared" si="5"/>
        <v>69</v>
      </c>
      <c r="G25" s="22">
        <f t="shared" si="6"/>
        <v>64.36999999999999</v>
      </c>
      <c r="H25" s="22">
        <f t="shared" si="7"/>
        <v>2124.2099999999996</v>
      </c>
      <c r="I25" s="22">
        <f t="shared" si="8"/>
        <v>2317.3199999999997</v>
      </c>
      <c r="J25" s="23">
        <f t="shared" si="9"/>
        <v>4441.529999999999</v>
      </c>
      <c r="K25" s="22">
        <v>61.5</v>
      </c>
      <c r="L25" s="22">
        <v>76.26</v>
      </c>
      <c r="M25" s="22">
        <v>55.35</v>
      </c>
      <c r="N25" s="24"/>
      <c r="O25" s="24"/>
      <c r="P25" s="24"/>
      <c r="Q25" s="14" t="s">
        <v>38</v>
      </c>
      <c r="R25" s="14"/>
      <c r="S25" s="14"/>
      <c r="T25" s="15"/>
      <c r="U25" s="15"/>
      <c r="V25" s="15"/>
      <c r="W25" s="15"/>
    </row>
    <row r="26" spans="1:23" ht="45" customHeight="1">
      <c r="A26" s="18">
        <v>8</v>
      </c>
      <c r="B26" s="19" t="s">
        <v>56</v>
      </c>
      <c r="C26" s="19" t="s">
        <v>37</v>
      </c>
      <c r="D26" s="20">
        <v>41</v>
      </c>
      <c r="E26" s="20">
        <v>42</v>
      </c>
      <c r="F26" s="21">
        <f t="shared" si="5"/>
        <v>83</v>
      </c>
      <c r="G26" s="22">
        <f t="shared" si="6"/>
        <v>234.51999999999998</v>
      </c>
      <c r="H26" s="22">
        <f t="shared" si="7"/>
        <v>9615.32</v>
      </c>
      <c r="I26" s="22">
        <f t="shared" si="8"/>
        <v>9849.84</v>
      </c>
      <c r="J26" s="23">
        <f t="shared" si="9"/>
        <v>19465.16</v>
      </c>
      <c r="K26" s="22">
        <v>86.1</v>
      </c>
      <c r="L26" s="22">
        <v>125.46</v>
      </c>
      <c r="M26" s="22">
        <v>492</v>
      </c>
      <c r="N26" s="24"/>
      <c r="O26" s="24"/>
      <c r="P26" s="24"/>
      <c r="Q26" s="14" t="s">
        <v>38</v>
      </c>
      <c r="R26" s="14"/>
      <c r="S26" s="14"/>
      <c r="T26" s="15"/>
      <c r="U26" s="15"/>
      <c r="V26" s="15"/>
      <c r="W26" s="15"/>
    </row>
    <row r="27" spans="1:23" ht="45" customHeight="1">
      <c r="A27" s="18">
        <v>9</v>
      </c>
      <c r="B27" s="19" t="s">
        <v>57</v>
      </c>
      <c r="C27" s="19" t="s">
        <v>58</v>
      </c>
      <c r="D27" s="20">
        <v>1</v>
      </c>
      <c r="E27" s="20">
        <v>0</v>
      </c>
      <c r="F27" s="21">
        <f t="shared" si="5"/>
        <v>1</v>
      </c>
      <c r="G27" s="22"/>
      <c r="H27" s="22"/>
      <c r="I27" s="22"/>
      <c r="J27" s="23"/>
      <c r="K27" s="22"/>
      <c r="L27" s="22"/>
      <c r="M27" s="22"/>
      <c r="N27" s="24"/>
      <c r="O27" s="24"/>
      <c r="P27" s="24"/>
      <c r="Q27" s="14" t="s">
        <v>38</v>
      </c>
      <c r="R27" s="14"/>
      <c r="S27" s="14"/>
      <c r="T27" s="15"/>
      <c r="U27" s="15"/>
      <c r="V27" s="15"/>
      <c r="W27" s="15"/>
    </row>
    <row r="28" spans="1:23" ht="45" customHeight="1">
      <c r="A28" s="18">
        <v>10</v>
      </c>
      <c r="B28" s="19" t="s">
        <v>59</v>
      </c>
      <c r="C28" s="19" t="s">
        <v>60</v>
      </c>
      <c r="D28" s="20">
        <v>129</v>
      </c>
      <c r="E28" s="20">
        <v>129</v>
      </c>
      <c r="F28" s="21">
        <f t="shared" si="5"/>
        <v>258</v>
      </c>
      <c r="G28" s="22">
        <f>SUM(K28+L28+M28)/2</f>
        <v>23.37</v>
      </c>
      <c r="H28" s="22">
        <f>G28*D28</f>
        <v>3014.73</v>
      </c>
      <c r="I28" s="22">
        <f>E28*G28</f>
        <v>3014.73</v>
      </c>
      <c r="J28" s="23">
        <f>H28+I28</f>
        <v>6029.46</v>
      </c>
      <c r="K28" s="22">
        <v>24.6</v>
      </c>
      <c r="L28" s="22">
        <v>22.14</v>
      </c>
      <c r="M28" s="22">
        <v>0</v>
      </c>
      <c r="N28" s="24"/>
      <c r="O28" s="24"/>
      <c r="P28" s="24"/>
      <c r="Q28" s="14" t="s">
        <v>38</v>
      </c>
      <c r="R28" s="14"/>
      <c r="S28" s="14"/>
      <c r="T28" s="15"/>
      <c r="U28" s="15"/>
      <c r="V28" s="15"/>
      <c r="W28" s="15"/>
    </row>
    <row r="29" spans="1:23" ht="45" customHeight="1">
      <c r="A29" s="18">
        <v>11</v>
      </c>
      <c r="B29" s="25" t="s">
        <v>43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  <c r="S29" s="26" t="s">
        <v>44</v>
      </c>
      <c r="T29" s="27" t="s">
        <v>44</v>
      </c>
      <c r="U29" s="27" t="s">
        <v>44</v>
      </c>
      <c r="V29" s="27"/>
      <c r="W29" s="27" t="s">
        <v>44</v>
      </c>
    </row>
    <row r="30" spans="1:23" ht="35.25" customHeight="1">
      <c r="A30" s="28" t="s">
        <v>61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36" s="36" customFormat="1" ht="186.75" customHeight="1">
      <c r="A31" s="29" t="s">
        <v>46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1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</row>
    <row r="32" spans="1:36" s="36" customFormat="1" ht="35.25" customHeight="1">
      <c r="A32" s="30" t="s">
        <v>47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</row>
    <row r="33" spans="1:36" s="36" customFormat="1" ht="42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</row>
    <row r="34" spans="1:36" s="36" customFormat="1" ht="42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</row>
    <row r="35" spans="1:36" s="36" customFormat="1" ht="42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</row>
    <row r="36" spans="1:36" s="36" customFormat="1" ht="42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</row>
    <row r="37" spans="1:36" s="33" customFormat="1" ht="61.5" customHeight="1">
      <c r="A37" s="6" t="s">
        <v>62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</row>
    <row r="38" spans="1:23" ht="75.75" customHeight="1">
      <c r="A38" s="9" t="s">
        <v>1</v>
      </c>
      <c r="B38" s="10" t="s">
        <v>2</v>
      </c>
      <c r="C38" s="10" t="s">
        <v>3</v>
      </c>
      <c r="D38" s="11" t="s">
        <v>4</v>
      </c>
      <c r="E38" s="11" t="s">
        <v>5</v>
      </c>
      <c r="F38" s="11" t="s">
        <v>6</v>
      </c>
      <c r="G38" s="12" t="s">
        <v>7</v>
      </c>
      <c r="H38" s="12" t="s">
        <v>8</v>
      </c>
      <c r="I38" s="12" t="s">
        <v>9</v>
      </c>
      <c r="J38" s="13" t="s">
        <v>10</v>
      </c>
      <c r="K38" s="12" t="s">
        <v>11</v>
      </c>
      <c r="L38" s="12" t="s">
        <v>12</v>
      </c>
      <c r="M38" s="12" t="s">
        <v>13</v>
      </c>
      <c r="N38" s="12" t="s">
        <v>14</v>
      </c>
      <c r="O38" s="12" t="s">
        <v>15</v>
      </c>
      <c r="P38" s="12" t="s">
        <v>16</v>
      </c>
      <c r="Q38" s="14" t="s">
        <v>17</v>
      </c>
      <c r="R38" s="14" t="s">
        <v>18</v>
      </c>
      <c r="S38" s="14" t="s">
        <v>19</v>
      </c>
      <c r="T38" s="15" t="s">
        <v>20</v>
      </c>
      <c r="U38" s="15" t="s">
        <v>21</v>
      </c>
      <c r="V38" s="15" t="s">
        <v>22</v>
      </c>
      <c r="W38" s="15" t="s">
        <v>23</v>
      </c>
    </row>
    <row r="39" spans="1:23" ht="44.25" customHeight="1">
      <c r="A39" s="9" t="s">
        <v>24</v>
      </c>
      <c r="B39" s="10" t="s">
        <v>25</v>
      </c>
      <c r="C39" s="10"/>
      <c r="D39" s="11" t="s">
        <v>26</v>
      </c>
      <c r="E39" s="11" t="s">
        <v>27</v>
      </c>
      <c r="F39" s="11" t="s">
        <v>28</v>
      </c>
      <c r="G39" s="12"/>
      <c r="H39" s="12"/>
      <c r="I39" s="12"/>
      <c r="J39" s="13"/>
      <c r="K39" s="12"/>
      <c r="L39" s="12"/>
      <c r="M39" s="12"/>
      <c r="N39" s="12"/>
      <c r="O39" s="12"/>
      <c r="P39" s="12"/>
      <c r="Q39" s="17" t="s">
        <v>29</v>
      </c>
      <c r="R39" s="17" t="s">
        <v>30</v>
      </c>
      <c r="S39" s="17" t="s">
        <v>31</v>
      </c>
      <c r="T39" s="15" t="s">
        <v>32</v>
      </c>
      <c r="U39" s="15" t="s">
        <v>33</v>
      </c>
      <c r="V39" s="15" t="s">
        <v>34</v>
      </c>
      <c r="W39" s="15" t="s">
        <v>35</v>
      </c>
    </row>
    <row r="40" spans="1:23" ht="45" customHeight="1">
      <c r="A40" s="18">
        <v>1</v>
      </c>
      <c r="B40" s="19" t="s">
        <v>63</v>
      </c>
      <c r="C40" s="19" t="s">
        <v>60</v>
      </c>
      <c r="D40" s="20">
        <v>87</v>
      </c>
      <c r="E40" s="20">
        <v>40</v>
      </c>
      <c r="F40" s="21">
        <f aca="true" t="shared" si="10" ref="F40:F45">SUM(D40:E40)</f>
        <v>127</v>
      </c>
      <c r="G40" s="22">
        <f aca="true" t="shared" si="11" ref="G40:G45">SUM(K40+L40+M40)/3</f>
        <v>97.58</v>
      </c>
      <c r="H40" s="22">
        <f aca="true" t="shared" si="12" ref="H40:H45">G40*D40</f>
        <v>8489.46</v>
      </c>
      <c r="I40" s="22">
        <f aca="true" t="shared" si="13" ref="I40:I45">E40*G40</f>
        <v>3903.2</v>
      </c>
      <c r="J40" s="23">
        <f aca="true" t="shared" si="14" ref="J40:J45">H40+I40</f>
        <v>12392.66</v>
      </c>
      <c r="K40" s="22">
        <v>86.1</v>
      </c>
      <c r="L40" s="22">
        <v>95.94</v>
      </c>
      <c r="M40" s="22">
        <v>110.7</v>
      </c>
      <c r="N40" s="24"/>
      <c r="O40" s="24"/>
      <c r="P40" s="24"/>
      <c r="Q40" s="14" t="s">
        <v>64</v>
      </c>
      <c r="R40" s="14"/>
      <c r="S40" s="14"/>
      <c r="T40" s="15"/>
      <c r="U40" s="15"/>
      <c r="V40" s="15"/>
      <c r="W40" s="15"/>
    </row>
    <row r="41" spans="1:23" ht="45" customHeight="1">
      <c r="A41" s="18">
        <v>2</v>
      </c>
      <c r="B41" s="19" t="s">
        <v>65</v>
      </c>
      <c r="C41" s="19" t="s">
        <v>60</v>
      </c>
      <c r="D41" s="20">
        <v>102</v>
      </c>
      <c r="E41" s="20">
        <v>62</v>
      </c>
      <c r="F41" s="21">
        <f t="shared" si="10"/>
        <v>164</v>
      </c>
      <c r="G41" s="22">
        <f t="shared" si="11"/>
        <v>63.13999999999999</v>
      </c>
      <c r="H41" s="22">
        <f t="shared" si="12"/>
        <v>6440.28</v>
      </c>
      <c r="I41" s="22">
        <f t="shared" si="13"/>
        <v>3914.6799999999994</v>
      </c>
      <c r="J41" s="23">
        <f t="shared" si="14"/>
        <v>10354.96</v>
      </c>
      <c r="K41" s="22">
        <v>46.74</v>
      </c>
      <c r="L41" s="22">
        <v>56.58</v>
      </c>
      <c r="M41" s="22">
        <v>86.1</v>
      </c>
      <c r="N41" s="24"/>
      <c r="O41" s="24"/>
      <c r="P41" s="24"/>
      <c r="Q41" s="14" t="s">
        <v>64</v>
      </c>
      <c r="R41" s="14"/>
      <c r="S41" s="14"/>
      <c r="T41" s="15"/>
      <c r="U41" s="15"/>
      <c r="V41" s="15"/>
      <c r="W41" s="15"/>
    </row>
    <row r="42" spans="1:23" ht="45" customHeight="1">
      <c r="A42" s="18">
        <v>3</v>
      </c>
      <c r="B42" s="19" t="s">
        <v>66</v>
      </c>
      <c r="C42" s="19" t="s">
        <v>60</v>
      </c>
      <c r="D42" s="20">
        <v>58</v>
      </c>
      <c r="E42" s="20">
        <v>55</v>
      </c>
      <c r="F42" s="21">
        <f t="shared" si="10"/>
        <v>113</v>
      </c>
      <c r="G42" s="22">
        <f t="shared" si="11"/>
        <v>52.07</v>
      </c>
      <c r="H42" s="22">
        <f t="shared" si="12"/>
        <v>3020.06</v>
      </c>
      <c r="I42" s="22">
        <f t="shared" si="13"/>
        <v>2863.85</v>
      </c>
      <c r="J42" s="23">
        <f t="shared" si="14"/>
        <v>5883.91</v>
      </c>
      <c r="K42" s="22">
        <v>46.74</v>
      </c>
      <c r="L42" s="22">
        <v>60.27</v>
      </c>
      <c r="M42" s="22">
        <v>49.2</v>
      </c>
      <c r="N42" s="24"/>
      <c r="O42" s="24"/>
      <c r="P42" s="24"/>
      <c r="Q42" s="14" t="s">
        <v>64</v>
      </c>
      <c r="R42" s="14"/>
      <c r="S42" s="14"/>
      <c r="T42" s="15"/>
      <c r="U42" s="15"/>
      <c r="V42" s="15"/>
      <c r="W42" s="15"/>
    </row>
    <row r="43" spans="1:23" ht="45" customHeight="1">
      <c r="A43" s="18">
        <v>4</v>
      </c>
      <c r="B43" s="19" t="s">
        <v>67</v>
      </c>
      <c r="C43" s="19" t="s">
        <v>60</v>
      </c>
      <c r="D43" s="20">
        <v>91</v>
      </c>
      <c r="E43" s="20">
        <v>62</v>
      </c>
      <c r="F43" s="21">
        <f t="shared" si="10"/>
        <v>153</v>
      </c>
      <c r="G43" s="22">
        <f t="shared" si="11"/>
        <v>239.85</v>
      </c>
      <c r="H43" s="22">
        <f t="shared" si="12"/>
        <v>21826.35</v>
      </c>
      <c r="I43" s="22">
        <f t="shared" si="13"/>
        <v>14870.699999999999</v>
      </c>
      <c r="J43" s="23">
        <f t="shared" si="14"/>
        <v>36697.049999999996</v>
      </c>
      <c r="K43" s="22">
        <v>184.5</v>
      </c>
      <c r="L43" s="22">
        <v>227.55</v>
      </c>
      <c r="M43" s="22">
        <v>307.5</v>
      </c>
      <c r="N43" s="24"/>
      <c r="O43" s="24"/>
      <c r="P43" s="24"/>
      <c r="Q43" s="14" t="s">
        <v>64</v>
      </c>
      <c r="R43" s="14"/>
      <c r="S43" s="14"/>
      <c r="T43" s="15"/>
      <c r="U43" s="15"/>
      <c r="V43" s="15"/>
      <c r="W43" s="15"/>
    </row>
    <row r="44" spans="1:23" ht="45" customHeight="1">
      <c r="A44" s="18">
        <v>5</v>
      </c>
      <c r="B44" s="19" t="s">
        <v>68</v>
      </c>
      <c r="C44" s="19" t="s">
        <v>60</v>
      </c>
      <c r="D44" s="20">
        <v>78</v>
      </c>
      <c r="E44" s="20">
        <v>52</v>
      </c>
      <c r="F44" s="21">
        <f t="shared" si="10"/>
        <v>130</v>
      </c>
      <c r="G44" s="22">
        <f t="shared" si="11"/>
        <v>47.02</v>
      </c>
      <c r="H44" s="22">
        <f t="shared" si="12"/>
        <v>3667.5600000000004</v>
      </c>
      <c r="I44" s="22">
        <f t="shared" si="13"/>
        <v>2445.04</v>
      </c>
      <c r="J44" s="23">
        <f t="shared" si="14"/>
        <v>6112.6</v>
      </c>
      <c r="K44" s="22">
        <v>40.59</v>
      </c>
      <c r="L44" s="22">
        <v>60.27</v>
      </c>
      <c r="M44" s="22">
        <v>40.2</v>
      </c>
      <c r="N44" s="24"/>
      <c r="O44" s="24"/>
      <c r="P44" s="24"/>
      <c r="Q44" s="14" t="s">
        <v>64</v>
      </c>
      <c r="R44" s="14"/>
      <c r="S44" s="14"/>
      <c r="T44" s="15"/>
      <c r="U44" s="15"/>
      <c r="V44" s="15"/>
      <c r="W44" s="15"/>
    </row>
    <row r="45" spans="1:23" ht="45" customHeight="1">
      <c r="A45" s="18">
        <v>6</v>
      </c>
      <c r="B45" s="19" t="s">
        <v>69</v>
      </c>
      <c r="C45" s="19" t="s">
        <v>60</v>
      </c>
      <c r="D45" s="20">
        <v>74</v>
      </c>
      <c r="E45" s="20">
        <v>44</v>
      </c>
      <c r="F45" s="21">
        <f t="shared" si="10"/>
        <v>118</v>
      </c>
      <c r="G45" s="22">
        <f t="shared" si="11"/>
        <v>92.66000000000001</v>
      </c>
      <c r="H45" s="22">
        <f t="shared" si="12"/>
        <v>6856.840000000001</v>
      </c>
      <c r="I45" s="22">
        <f t="shared" si="13"/>
        <v>4077.0400000000004</v>
      </c>
      <c r="J45" s="23">
        <f t="shared" si="14"/>
        <v>10933.880000000001</v>
      </c>
      <c r="K45" s="22">
        <v>104.55</v>
      </c>
      <c r="L45" s="22">
        <v>75.03</v>
      </c>
      <c r="M45" s="22">
        <v>98.4</v>
      </c>
      <c r="N45" s="24"/>
      <c r="O45" s="24"/>
      <c r="P45" s="24"/>
      <c r="Q45" s="14" t="s">
        <v>64</v>
      </c>
      <c r="R45" s="14"/>
      <c r="S45" s="14"/>
      <c r="T45" s="15"/>
      <c r="U45" s="15"/>
      <c r="V45" s="15"/>
      <c r="W45" s="15"/>
    </row>
    <row r="46" spans="1:23" ht="12.75" customHeight="1">
      <c r="A46" s="18">
        <v>7</v>
      </c>
      <c r="B46" s="25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6"/>
      <c r="S46" s="26" t="s">
        <v>44</v>
      </c>
      <c r="T46" s="27" t="s">
        <v>44</v>
      </c>
      <c r="U46" s="27" t="s">
        <v>44</v>
      </c>
      <c r="V46" s="27"/>
      <c r="W46" s="27" t="s">
        <v>44</v>
      </c>
    </row>
    <row r="47" spans="1:23" ht="36" customHeight="1">
      <c r="A47" s="28" t="s">
        <v>70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:36" s="36" customFormat="1" ht="189.75" customHeight="1">
      <c r="A48" s="29" t="s">
        <v>46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1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</row>
    <row r="49" spans="1:36" s="36" customFormat="1" ht="33" customHeight="1">
      <c r="A49" s="30" t="s">
        <v>47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</row>
    <row r="50" spans="1:36" s="36" customFormat="1" ht="29.2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</row>
    <row r="51" spans="1:36" s="36" customFormat="1" ht="29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</row>
    <row r="52" spans="1:36" s="36" customFormat="1" ht="29.2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</row>
    <row r="53" spans="1:36" s="36" customFormat="1" ht="29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</row>
    <row r="54" spans="1:36" s="36" customFormat="1" ht="29.2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</row>
    <row r="55" spans="1:36" s="36" customFormat="1" ht="29.2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</row>
    <row r="56" spans="1:36" s="36" customFormat="1" ht="29.2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</row>
    <row r="57" spans="1:36" s="33" customFormat="1" ht="60.75" customHeight="1">
      <c r="A57" s="6" t="s">
        <v>71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</row>
    <row r="58" spans="1:36" s="2" customFormat="1" ht="72.75" customHeight="1">
      <c r="A58" s="37" t="s">
        <v>1</v>
      </c>
      <c r="B58" s="10" t="s">
        <v>2</v>
      </c>
      <c r="C58" s="10" t="s">
        <v>3</v>
      </c>
      <c r="D58" s="10" t="s">
        <v>4</v>
      </c>
      <c r="E58" s="10" t="s">
        <v>5</v>
      </c>
      <c r="F58" s="10" t="s">
        <v>6</v>
      </c>
      <c r="G58" s="38" t="s">
        <v>7</v>
      </c>
      <c r="H58" s="38" t="s">
        <v>8</v>
      </c>
      <c r="I58" s="38" t="s">
        <v>9</v>
      </c>
      <c r="J58" s="39" t="s">
        <v>10</v>
      </c>
      <c r="K58" s="38" t="s">
        <v>11</v>
      </c>
      <c r="L58" s="38" t="s">
        <v>12</v>
      </c>
      <c r="M58" s="38" t="s">
        <v>13</v>
      </c>
      <c r="N58" s="38" t="s">
        <v>14</v>
      </c>
      <c r="O58" s="38" t="s">
        <v>15</v>
      </c>
      <c r="P58" s="38" t="s">
        <v>72</v>
      </c>
      <c r="Q58" s="14" t="s">
        <v>17</v>
      </c>
      <c r="R58" s="40" t="s">
        <v>18</v>
      </c>
      <c r="S58" s="40" t="s">
        <v>19</v>
      </c>
      <c r="T58" s="41" t="s">
        <v>20</v>
      </c>
      <c r="U58" s="41" t="s">
        <v>21</v>
      </c>
      <c r="V58" s="41" t="s">
        <v>22</v>
      </c>
      <c r="W58" s="41" t="s">
        <v>23</v>
      </c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</row>
    <row r="59" spans="1:36" s="2" customFormat="1" ht="44.25" customHeight="1">
      <c r="A59" s="37" t="s">
        <v>24</v>
      </c>
      <c r="B59" s="10" t="s">
        <v>25</v>
      </c>
      <c r="C59" s="10"/>
      <c r="D59" s="10" t="s">
        <v>26</v>
      </c>
      <c r="E59" s="10" t="s">
        <v>27</v>
      </c>
      <c r="F59" s="10" t="s">
        <v>28</v>
      </c>
      <c r="G59" s="38"/>
      <c r="H59" s="38"/>
      <c r="I59" s="38"/>
      <c r="J59" s="39"/>
      <c r="K59" s="38"/>
      <c r="L59" s="38"/>
      <c r="M59" s="38"/>
      <c r="N59" s="38"/>
      <c r="O59" s="38"/>
      <c r="P59" s="38"/>
      <c r="Q59" s="43" t="s">
        <v>29</v>
      </c>
      <c r="R59" s="43" t="s">
        <v>30</v>
      </c>
      <c r="S59" s="43" t="s">
        <v>31</v>
      </c>
      <c r="T59" s="41" t="s">
        <v>32</v>
      </c>
      <c r="U59" s="41" t="s">
        <v>33</v>
      </c>
      <c r="V59" s="41" t="s">
        <v>34</v>
      </c>
      <c r="W59" s="41" t="s">
        <v>35</v>
      </c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</row>
    <row r="60" spans="1:36" s="2" customFormat="1" ht="43.5" customHeight="1">
      <c r="A60" s="44">
        <v>1</v>
      </c>
      <c r="B60" s="19" t="s">
        <v>73</v>
      </c>
      <c r="C60" s="19" t="s">
        <v>60</v>
      </c>
      <c r="D60" s="45">
        <v>9300</v>
      </c>
      <c r="E60" s="45">
        <v>9700</v>
      </c>
      <c r="F60" s="46">
        <f aca="true" t="shared" si="15" ref="F60:F63">D60+E60</f>
        <v>19000</v>
      </c>
      <c r="G60" s="47">
        <f>SUM(K60+L60+M60+P60)/3</f>
        <v>2.9000000000000004</v>
      </c>
      <c r="H60" s="47">
        <f>G60*D60</f>
        <v>26970.000000000004</v>
      </c>
      <c r="I60" s="47">
        <f>E60*G60</f>
        <v>28130.000000000004</v>
      </c>
      <c r="J60" s="48">
        <f>H60+I60</f>
        <v>55100.00000000001</v>
      </c>
      <c r="K60" s="47">
        <v>3.24</v>
      </c>
      <c r="L60" s="47">
        <v>2.97</v>
      </c>
      <c r="M60" s="47">
        <v>0</v>
      </c>
      <c r="N60" s="49"/>
      <c r="O60" s="49"/>
      <c r="P60" s="40">
        <v>2.49</v>
      </c>
      <c r="Q60" s="40" t="s">
        <v>64</v>
      </c>
      <c r="R60" s="40"/>
      <c r="S60" s="40"/>
      <c r="T60" s="41"/>
      <c r="U60" s="41"/>
      <c r="V60" s="41"/>
      <c r="W60" s="41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</row>
    <row r="61" spans="1:36" s="2" customFormat="1" ht="43.5" customHeight="1">
      <c r="A61" s="44">
        <v>2</v>
      </c>
      <c r="B61" s="19" t="s">
        <v>74</v>
      </c>
      <c r="C61" s="19" t="s">
        <v>60</v>
      </c>
      <c r="D61" s="45">
        <v>0</v>
      </c>
      <c r="E61" s="45">
        <v>500</v>
      </c>
      <c r="F61" s="46">
        <f t="shared" si="15"/>
        <v>500</v>
      </c>
      <c r="G61" s="47"/>
      <c r="H61" s="47"/>
      <c r="I61" s="47"/>
      <c r="J61" s="48"/>
      <c r="K61" s="47"/>
      <c r="L61" s="47"/>
      <c r="M61" s="47"/>
      <c r="N61" s="49"/>
      <c r="O61" s="49"/>
      <c r="P61" s="40"/>
      <c r="Q61" s="40" t="s">
        <v>64</v>
      </c>
      <c r="R61" s="40"/>
      <c r="S61" s="40"/>
      <c r="T61" s="41"/>
      <c r="U61" s="41"/>
      <c r="V61" s="41"/>
      <c r="W61" s="41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</row>
    <row r="62" spans="1:36" s="2" customFormat="1" ht="43.5" customHeight="1">
      <c r="A62" s="44">
        <v>3</v>
      </c>
      <c r="B62" s="19" t="s">
        <v>75</v>
      </c>
      <c r="C62" s="19" t="s">
        <v>60</v>
      </c>
      <c r="D62" s="45">
        <v>471</v>
      </c>
      <c r="E62" s="45">
        <v>472</v>
      </c>
      <c r="F62" s="46">
        <f t="shared" si="15"/>
        <v>943</v>
      </c>
      <c r="G62" s="47"/>
      <c r="H62" s="47"/>
      <c r="I62" s="47"/>
      <c r="J62" s="48"/>
      <c r="K62" s="47"/>
      <c r="L62" s="47"/>
      <c r="M62" s="47"/>
      <c r="N62" s="49"/>
      <c r="O62" s="49"/>
      <c r="P62" s="40"/>
      <c r="Q62" s="40" t="s">
        <v>64</v>
      </c>
      <c r="R62" s="40"/>
      <c r="S62" s="40"/>
      <c r="T62" s="41"/>
      <c r="U62" s="41"/>
      <c r="V62" s="41"/>
      <c r="W62" s="41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</row>
    <row r="63" spans="1:36" s="2" customFormat="1" ht="45" customHeight="1">
      <c r="A63" s="44">
        <v>4</v>
      </c>
      <c r="B63" s="19" t="s">
        <v>76</v>
      </c>
      <c r="C63" s="19" t="s">
        <v>60</v>
      </c>
      <c r="D63" s="45">
        <v>6240</v>
      </c>
      <c r="E63" s="45">
        <v>6240</v>
      </c>
      <c r="F63" s="46">
        <f t="shared" si="15"/>
        <v>12480</v>
      </c>
      <c r="G63" s="47">
        <f>SUM(K63+L63+M63+P63)/3</f>
        <v>27</v>
      </c>
      <c r="H63" s="47">
        <f>G63*D63</f>
        <v>168480</v>
      </c>
      <c r="I63" s="47">
        <f>E63*G63</f>
        <v>168480</v>
      </c>
      <c r="J63" s="48">
        <f>H63+I63</f>
        <v>336960</v>
      </c>
      <c r="K63" s="47">
        <v>30.24</v>
      </c>
      <c r="L63" s="47">
        <v>28.08</v>
      </c>
      <c r="M63" s="47">
        <v>0</v>
      </c>
      <c r="N63" s="49"/>
      <c r="O63" s="49"/>
      <c r="P63" s="40">
        <v>22.68</v>
      </c>
      <c r="Q63" s="40" t="s">
        <v>64</v>
      </c>
      <c r="R63" s="40"/>
      <c r="S63" s="40"/>
      <c r="T63" s="41"/>
      <c r="U63" s="41"/>
      <c r="V63" s="41"/>
      <c r="W63" s="41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</row>
    <row r="64" spans="1:36" s="2" customFormat="1" ht="45" customHeight="1">
      <c r="A64" s="44">
        <v>5</v>
      </c>
      <c r="B64" s="25" t="s">
        <v>43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50"/>
      <c r="S64" s="50" t="s">
        <v>44</v>
      </c>
      <c r="T64" s="51" t="s">
        <v>44</v>
      </c>
      <c r="U64" s="51" t="s">
        <v>44</v>
      </c>
      <c r="V64" s="51"/>
      <c r="W64" s="51" t="s">
        <v>44</v>
      </c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</row>
    <row r="65" spans="1:36" s="2" customFormat="1" ht="35.25" customHeight="1">
      <c r="A65" s="52" t="s">
        <v>77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</row>
    <row r="66" spans="1:36" s="2" customFormat="1" ht="156.75" customHeight="1">
      <c r="A66" s="53" t="s">
        <v>46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</row>
    <row r="67" spans="1:36" s="2" customFormat="1" ht="35.25" customHeight="1">
      <c r="A67" s="54" t="s">
        <v>47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</row>
    <row r="68" spans="1:23" ht="42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16"/>
    </row>
    <row r="69" spans="1:23" ht="42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16"/>
    </row>
    <row r="70" spans="1:23" ht="42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16"/>
    </row>
    <row r="71" spans="1:23" ht="4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16"/>
    </row>
    <row r="72" spans="1:23" ht="42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16"/>
    </row>
    <row r="73" spans="1:36" s="33" customFormat="1" ht="45" customHeight="1">
      <c r="A73" s="6" t="s">
        <v>78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</row>
    <row r="74" spans="1:23" ht="74.25" customHeight="1">
      <c r="A74" s="9" t="s">
        <v>1</v>
      </c>
      <c r="B74" s="10" t="s">
        <v>2</v>
      </c>
      <c r="C74" s="10" t="s">
        <v>3</v>
      </c>
      <c r="D74" s="11" t="s">
        <v>4</v>
      </c>
      <c r="E74" s="11" t="s">
        <v>5</v>
      </c>
      <c r="F74" s="11" t="s">
        <v>6</v>
      </c>
      <c r="G74" s="12" t="s">
        <v>7</v>
      </c>
      <c r="H74" s="12" t="s">
        <v>8</v>
      </c>
      <c r="I74" s="12" t="s">
        <v>9</v>
      </c>
      <c r="J74" s="13" t="s">
        <v>10</v>
      </c>
      <c r="K74" s="12" t="s">
        <v>11</v>
      </c>
      <c r="L74" s="12" t="s">
        <v>12</v>
      </c>
      <c r="M74" s="12" t="s">
        <v>13</v>
      </c>
      <c r="N74" s="12" t="s">
        <v>14</v>
      </c>
      <c r="O74" s="12" t="s">
        <v>15</v>
      </c>
      <c r="P74" s="12" t="s">
        <v>72</v>
      </c>
      <c r="Q74" s="14" t="s">
        <v>17</v>
      </c>
      <c r="R74" s="14" t="s">
        <v>18</v>
      </c>
      <c r="S74" s="14" t="s">
        <v>19</v>
      </c>
      <c r="T74" s="15" t="s">
        <v>20</v>
      </c>
      <c r="U74" s="15" t="s">
        <v>21</v>
      </c>
      <c r="V74" s="15" t="s">
        <v>22</v>
      </c>
      <c r="W74" s="15" t="s">
        <v>23</v>
      </c>
    </row>
    <row r="75" spans="1:23" ht="39.75" customHeight="1">
      <c r="A75" s="9" t="s">
        <v>24</v>
      </c>
      <c r="B75" s="10" t="s">
        <v>25</v>
      </c>
      <c r="C75" s="10"/>
      <c r="D75" s="11" t="s">
        <v>26</v>
      </c>
      <c r="E75" s="11" t="s">
        <v>27</v>
      </c>
      <c r="F75" s="11" t="s">
        <v>28</v>
      </c>
      <c r="G75" s="22">
        <v>8.09</v>
      </c>
      <c r="H75" s="22">
        <f>D76*G75</f>
        <v>17272.15</v>
      </c>
      <c r="I75" s="22">
        <f>E76*G75</f>
        <v>18081.15</v>
      </c>
      <c r="J75" s="23">
        <f>H75+I75</f>
        <v>35353.3</v>
      </c>
      <c r="K75" s="22">
        <v>8.61</v>
      </c>
      <c r="L75" s="22">
        <v>9.84</v>
      </c>
      <c r="M75" s="22">
        <v>0</v>
      </c>
      <c r="N75" s="14">
        <v>6.67</v>
      </c>
      <c r="O75" s="14">
        <v>7.23</v>
      </c>
      <c r="P75" s="24"/>
      <c r="Q75" s="17" t="s">
        <v>29</v>
      </c>
      <c r="R75" s="17" t="s">
        <v>30</v>
      </c>
      <c r="S75" s="17" t="s">
        <v>31</v>
      </c>
      <c r="T75" s="15" t="s">
        <v>32</v>
      </c>
      <c r="U75" s="15" t="s">
        <v>33</v>
      </c>
      <c r="V75" s="15" t="s">
        <v>34</v>
      </c>
      <c r="W75" s="15" t="s">
        <v>35</v>
      </c>
    </row>
    <row r="76" spans="1:23" ht="45" customHeight="1">
      <c r="A76" s="18">
        <v>1</v>
      </c>
      <c r="B76" s="19" t="s">
        <v>79</v>
      </c>
      <c r="C76" s="19" t="s">
        <v>37</v>
      </c>
      <c r="D76" s="20">
        <v>2135</v>
      </c>
      <c r="E76" s="20">
        <v>2235</v>
      </c>
      <c r="F76" s="21">
        <f>SUM(D76:E76)</f>
        <v>4370</v>
      </c>
      <c r="G76" s="22"/>
      <c r="H76" s="22"/>
      <c r="I76" s="22"/>
      <c r="J76" s="23"/>
      <c r="K76" s="22"/>
      <c r="L76" s="22"/>
      <c r="M76" s="22"/>
      <c r="N76" s="14"/>
      <c r="O76" s="14"/>
      <c r="P76" s="24"/>
      <c r="Q76" s="14" t="s">
        <v>38</v>
      </c>
      <c r="R76" s="17"/>
      <c r="S76" s="17"/>
      <c r="T76" s="15"/>
      <c r="U76" s="15"/>
      <c r="V76" s="15"/>
      <c r="W76" s="15"/>
    </row>
    <row r="77" spans="1:23" ht="45" customHeight="1">
      <c r="A77" s="18">
        <v>2</v>
      </c>
      <c r="B77" s="25" t="s">
        <v>43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  <c r="S77" s="26" t="s">
        <v>44</v>
      </c>
      <c r="T77" s="27" t="s">
        <v>44</v>
      </c>
      <c r="U77" s="27" t="s">
        <v>44</v>
      </c>
      <c r="V77" s="27"/>
      <c r="W77" s="27" t="s">
        <v>44</v>
      </c>
    </row>
    <row r="78" spans="1:23" ht="35.25" customHeight="1">
      <c r="A78" s="28" t="s">
        <v>80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</row>
    <row r="79" spans="1:22" ht="166.5" customHeight="1">
      <c r="A79" s="29" t="s">
        <v>46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3" ht="35.25" customHeight="1">
      <c r="A80" s="30" t="s">
        <v>47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spans="1:23" ht="42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spans="1:23" ht="42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 spans="1:23" ht="42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 spans="1:23" ht="42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 spans="1:23" ht="41.2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 spans="1:36" s="33" customFormat="1" ht="45" customHeight="1">
      <c r="A86" s="6" t="s">
        <v>81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</row>
    <row r="87" spans="1:23" ht="73.5" customHeight="1">
      <c r="A87" s="9" t="s">
        <v>1</v>
      </c>
      <c r="B87" s="10" t="s">
        <v>2</v>
      </c>
      <c r="C87" s="10" t="s">
        <v>3</v>
      </c>
      <c r="D87" s="11" t="s">
        <v>4</v>
      </c>
      <c r="E87" s="11" t="s">
        <v>5</v>
      </c>
      <c r="F87" s="11" t="s">
        <v>6</v>
      </c>
      <c r="G87" s="12" t="s">
        <v>7</v>
      </c>
      <c r="H87" s="12" t="s">
        <v>8</v>
      </c>
      <c r="I87" s="12" t="s">
        <v>9</v>
      </c>
      <c r="J87" s="13" t="s">
        <v>10</v>
      </c>
      <c r="K87" s="12" t="s">
        <v>11</v>
      </c>
      <c r="L87" s="12" t="s">
        <v>12</v>
      </c>
      <c r="M87" s="12" t="s">
        <v>13</v>
      </c>
      <c r="N87" s="12" t="s">
        <v>14</v>
      </c>
      <c r="O87" s="12" t="s">
        <v>15</v>
      </c>
      <c r="P87" s="12" t="s">
        <v>72</v>
      </c>
      <c r="Q87" s="14" t="s">
        <v>17</v>
      </c>
      <c r="R87" s="14" t="s">
        <v>18</v>
      </c>
      <c r="S87" s="14" t="s">
        <v>19</v>
      </c>
      <c r="T87" s="15" t="s">
        <v>20</v>
      </c>
      <c r="U87" s="15" t="s">
        <v>21</v>
      </c>
      <c r="V87" s="15" t="s">
        <v>22</v>
      </c>
      <c r="W87" s="15" t="s">
        <v>23</v>
      </c>
    </row>
    <row r="88" spans="1:23" ht="27" customHeight="1">
      <c r="A88" s="9" t="s">
        <v>24</v>
      </c>
      <c r="B88" s="10" t="s">
        <v>25</v>
      </c>
      <c r="C88" s="10"/>
      <c r="D88" s="11" t="s">
        <v>26</v>
      </c>
      <c r="E88" s="11" t="s">
        <v>27</v>
      </c>
      <c r="F88" s="11" t="s">
        <v>28</v>
      </c>
      <c r="G88" s="12"/>
      <c r="H88" s="12"/>
      <c r="I88" s="12"/>
      <c r="J88" s="13"/>
      <c r="K88" s="12"/>
      <c r="L88" s="12"/>
      <c r="M88" s="12"/>
      <c r="N88" s="12"/>
      <c r="O88" s="12"/>
      <c r="P88" s="12"/>
      <c r="Q88" s="17" t="s">
        <v>29</v>
      </c>
      <c r="R88" s="17" t="s">
        <v>30</v>
      </c>
      <c r="S88" s="17" t="s">
        <v>31</v>
      </c>
      <c r="T88" s="15" t="s">
        <v>32</v>
      </c>
      <c r="U88" s="15" t="s">
        <v>33</v>
      </c>
      <c r="V88" s="15" t="s">
        <v>34</v>
      </c>
      <c r="W88" s="15" t="s">
        <v>35</v>
      </c>
    </row>
    <row r="89" spans="1:23" ht="45" customHeight="1">
      <c r="A89" s="18">
        <v>1</v>
      </c>
      <c r="B89" s="19" t="s">
        <v>82</v>
      </c>
      <c r="C89" s="19" t="s">
        <v>60</v>
      </c>
      <c r="D89" s="18">
        <v>2270</v>
      </c>
      <c r="E89" s="20">
        <v>2375</v>
      </c>
      <c r="F89" s="21">
        <f aca="true" t="shared" si="16" ref="F89:F90">SUM(D89:E89)</f>
        <v>4645</v>
      </c>
      <c r="G89" s="22">
        <f aca="true" t="shared" si="17" ref="G89:G90">SUM(K89+L89+M89)/2</f>
        <v>3.38</v>
      </c>
      <c r="H89" s="22">
        <f aca="true" t="shared" si="18" ref="H89:H90">G89*D89</f>
        <v>7672.599999999999</v>
      </c>
      <c r="I89" s="22">
        <f aca="true" t="shared" si="19" ref="I89:I90">E89*G89</f>
        <v>8027.5</v>
      </c>
      <c r="J89" s="23">
        <f aca="true" t="shared" si="20" ref="J89:J90">H89+I89</f>
        <v>15700.099999999999</v>
      </c>
      <c r="K89" s="22">
        <v>3.07</v>
      </c>
      <c r="L89" s="22">
        <v>3.69</v>
      </c>
      <c r="M89" s="22">
        <v>0</v>
      </c>
      <c r="N89" s="24"/>
      <c r="O89" s="24"/>
      <c r="P89" s="24"/>
      <c r="Q89" s="14" t="s">
        <v>64</v>
      </c>
      <c r="R89" s="14"/>
      <c r="S89" s="14"/>
      <c r="T89" s="15"/>
      <c r="U89" s="15"/>
      <c r="V89" s="15"/>
      <c r="W89" s="15"/>
    </row>
    <row r="90" spans="1:23" ht="45" customHeight="1">
      <c r="A90" s="18">
        <v>2</v>
      </c>
      <c r="B90" s="19" t="s">
        <v>83</v>
      </c>
      <c r="C90" s="19" t="s">
        <v>60</v>
      </c>
      <c r="D90" s="18">
        <v>188</v>
      </c>
      <c r="E90" s="20">
        <v>191</v>
      </c>
      <c r="F90" s="21">
        <f t="shared" si="16"/>
        <v>379</v>
      </c>
      <c r="G90" s="22">
        <f t="shared" si="17"/>
        <v>7.995</v>
      </c>
      <c r="H90" s="22">
        <f t="shared" si="18"/>
        <v>1503.06</v>
      </c>
      <c r="I90" s="22">
        <f t="shared" si="19"/>
        <v>1527.045</v>
      </c>
      <c r="J90" s="23">
        <f t="shared" si="20"/>
        <v>3030.105</v>
      </c>
      <c r="K90" s="22">
        <v>6.15</v>
      </c>
      <c r="L90" s="22">
        <v>9.84</v>
      </c>
      <c r="M90" s="22">
        <v>0</v>
      </c>
      <c r="N90" s="24"/>
      <c r="O90" s="24"/>
      <c r="P90" s="24"/>
      <c r="Q90" s="14" t="s">
        <v>64</v>
      </c>
      <c r="R90" s="14"/>
      <c r="S90" s="14"/>
      <c r="T90" s="15"/>
      <c r="U90" s="15"/>
      <c r="V90" s="15"/>
      <c r="W90" s="15"/>
    </row>
    <row r="91" spans="1:23" ht="45" customHeight="1">
      <c r="A91" s="18">
        <v>3</v>
      </c>
      <c r="B91" s="25" t="s">
        <v>43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6"/>
      <c r="S91" s="26" t="s">
        <v>44</v>
      </c>
      <c r="T91" s="27" t="s">
        <v>44</v>
      </c>
      <c r="U91" s="27" t="s">
        <v>44</v>
      </c>
      <c r="V91" s="27"/>
      <c r="W91" s="27" t="s">
        <v>44</v>
      </c>
    </row>
    <row r="92" spans="1:36" s="36" customFormat="1" ht="35.25" customHeight="1">
      <c r="A92" s="28" t="s">
        <v>84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</row>
    <row r="93" spans="1:22" ht="192.75" customHeight="1">
      <c r="A93" s="29" t="s">
        <v>46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3" ht="35.25" customHeight="1">
      <c r="A94" s="30" t="s">
        <v>47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1:36" s="36" customFormat="1" ht="42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</row>
    <row r="96" spans="1:36" s="36" customFormat="1" ht="42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</row>
    <row r="97" spans="1:36" s="36" customFormat="1" ht="42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</row>
    <row r="98" spans="1:36" s="36" customFormat="1" ht="42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</row>
    <row r="99" spans="1:36" s="36" customFormat="1" ht="42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</row>
    <row r="100" spans="1:36" s="33" customFormat="1" ht="45" customHeight="1">
      <c r="A100" s="6" t="s">
        <v>85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</row>
    <row r="101" spans="1:23" ht="76.5" customHeight="1">
      <c r="A101" s="9" t="s">
        <v>1</v>
      </c>
      <c r="B101" s="10" t="s">
        <v>2</v>
      </c>
      <c r="C101" s="10" t="s">
        <v>3</v>
      </c>
      <c r="D101" s="11" t="s">
        <v>4</v>
      </c>
      <c r="E101" s="11" t="s">
        <v>5</v>
      </c>
      <c r="F101" s="11" t="s">
        <v>6</v>
      </c>
      <c r="G101" s="12" t="s">
        <v>7</v>
      </c>
      <c r="H101" s="12" t="s">
        <v>8</v>
      </c>
      <c r="I101" s="12" t="s">
        <v>9</v>
      </c>
      <c r="J101" s="13" t="s">
        <v>10</v>
      </c>
      <c r="K101" s="12" t="s">
        <v>11</v>
      </c>
      <c r="L101" s="12" t="s">
        <v>12</v>
      </c>
      <c r="M101" s="12" t="s">
        <v>13</v>
      </c>
      <c r="N101" s="12" t="s">
        <v>14</v>
      </c>
      <c r="O101" s="12" t="s">
        <v>15</v>
      </c>
      <c r="P101" s="12" t="s">
        <v>16</v>
      </c>
      <c r="Q101" s="14" t="s">
        <v>17</v>
      </c>
      <c r="R101" s="14" t="s">
        <v>18</v>
      </c>
      <c r="S101" s="14" t="s">
        <v>19</v>
      </c>
      <c r="T101" s="15" t="s">
        <v>20</v>
      </c>
      <c r="U101" s="15" t="s">
        <v>21</v>
      </c>
      <c r="V101" s="15" t="s">
        <v>22</v>
      </c>
      <c r="W101" s="15" t="s">
        <v>23</v>
      </c>
    </row>
    <row r="102" spans="1:23" ht="38.25" customHeight="1">
      <c r="A102" s="9" t="s">
        <v>24</v>
      </c>
      <c r="B102" s="10" t="s">
        <v>25</v>
      </c>
      <c r="C102" s="10"/>
      <c r="D102" s="11" t="s">
        <v>26</v>
      </c>
      <c r="E102" s="11" t="s">
        <v>27</v>
      </c>
      <c r="F102" s="11" t="s">
        <v>28</v>
      </c>
      <c r="G102" s="12"/>
      <c r="H102" s="12"/>
      <c r="I102" s="12"/>
      <c r="J102" s="13"/>
      <c r="K102" s="12"/>
      <c r="L102" s="12"/>
      <c r="M102" s="12"/>
      <c r="N102" s="12"/>
      <c r="O102" s="12"/>
      <c r="P102" s="12"/>
      <c r="Q102" s="17" t="s">
        <v>29</v>
      </c>
      <c r="R102" s="17" t="s">
        <v>30</v>
      </c>
      <c r="S102" s="17" t="s">
        <v>31</v>
      </c>
      <c r="T102" s="15" t="s">
        <v>32</v>
      </c>
      <c r="U102" s="15" t="s">
        <v>33</v>
      </c>
      <c r="V102" s="15" t="s">
        <v>34</v>
      </c>
      <c r="W102" s="15" t="s">
        <v>35</v>
      </c>
    </row>
    <row r="103" spans="1:23" ht="45" customHeight="1">
      <c r="A103" s="18">
        <v>1</v>
      </c>
      <c r="B103" s="19" t="s">
        <v>86</v>
      </c>
      <c r="C103" s="19" t="s">
        <v>37</v>
      </c>
      <c r="D103" s="20">
        <v>22</v>
      </c>
      <c r="E103" s="20">
        <v>23</v>
      </c>
      <c r="F103" s="21">
        <f aca="true" t="shared" si="21" ref="F103:F107">SUM(D103:E103)</f>
        <v>45</v>
      </c>
      <c r="G103" s="22">
        <f aca="true" t="shared" si="22" ref="G103:G106">SUM(K103+L103+M103)/3</f>
        <v>231.74</v>
      </c>
      <c r="H103" s="22">
        <f aca="true" t="shared" si="23" ref="H103:H107">G103*D103</f>
        <v>5098.280000000001</v>
      </c>
      <c r="I103" s="22">
        <f aca="true" t="shared" si="24" ref="I103:I107">E103*G103</f>
        <v>5330.02</v>
      </c>
      <c r="J103" s="23">
        <f aca="true" t="shared" si="25" ref="J103:J107">H103+I103</f>
        <v>10428.300000000001</v>
      </c>
      <c r="K103" s="22">
        <v>171.72</v>
      </c>
      <c r="L103" s="22">
        <v>216</v>
      </c>
      <c r="M103" s="22">
        <v>307.5</v>
      </c>
      <c r="N103" s="24"/>
      <c r="O103" s="24"/>
      <c r="P103" s="24"/>
      <c r="Q103" s="14" t="s">
        <v>64</v>
      </c>
      <c r="R103" s="14"/>
      <c r="S103" s="14"/>
      <c r="T103" s="15"/>
      <c r="U103" s="15"/>
      <c r="V103" s="15"/>
      <c r="W103" s="15"/>
    </row>
    <row r="104" spans="1:23" ht="60.75" customHeight="1">
      <c r="A104" s="18">
        <v>2</v>
      </c>
      <c r="B104" s="19" t="s">
        <v>87</v>
      </c>
      <c r="C104" s="19" t="s">
        <v>37</v>
      </c>
      <c r="D104" s="20">
        <v>61</v>
      </c>
      <c r="E104" s="20">
        <v>63</v>
      </c>
      <c r="F104" s="21">
        <f t="shared" si="21"/>
        <v>124</v>
      </c>
      <c r="G104" s="22">
        <f t="shared" si="22"/>
        <v>230.41666666666666</v>
      </c>
      <c r="H104" s="22">
        <f t="shared" si="23"/>
        <v>14055.416666666666</v>
      </c>
      <c r="I104" s="22">
        <f t="shared" si="24"/>
        <v>14516.25</v>
      </c>
      <c r="J104" s="23">
        <f t="shared" si="25"/>
        <v>28571.666666666664</v>
      </c>
      <c r="K104" s="22">
        <v>92.25</v>
      </c>
      <c r="L104" s="22">
        <v>230</v>
      </c>
      <c r="M104" s="22">
        <v>369</v>
      </c>
      <c r="N104" s="24"/>
      <c r="O104" s="24"/>
      <c r="P104" s="24"/>
      <c r="Q104" s="14" t="s">
        <v>64</v>
      </c>
      <c r="R104" s="14"/>
      <c r="S104" s="14"/>
      <c r="T104" s="15"/>
      <c r="U104" s="15"/>
      <c r="V104" s="15"/>
      <c r="W104" s="15"/>
    </row>
    <row r="105" spans="1:23" ht="45" customHeight="1">
      <c r="A105" s="18">
        <v>3</v>
      </c>
      <c r="B105" s="19" t="s">
        <v>88</v>
      </c>
      <c r="C105" s="19" t="s">
        <v>37</v>
      </c>
      <c r="D105" s="20">
        <v>85</v>
      </c>
      <c r="E105" s="20">
        <v>82</v>
      </c>
      <c r="F105" s="21">
        <f t="shared" si="21"/>
        <v>167</v>
      </c>
      <c r="G105" s="22">
        <f t="shared" si="22"/>
        <v>23.37</v>
      </c>
      <c r="H105" s="22">
        <f t="shared" si="23"/>
        <v>1986.45</v>
      </c>
      <c r="I105" s="22">
        <f t="shared" si="24"/>
        <v>1916.3400000000001</v>
      </c>
      <c r="J105" s="23">
        <f t="shared" si="25"/>
        <v>3902.79</v>
      </c>
      <c r="K105" s="22">
        <v>14.76</v>
      </c>
      <c r="L105" s="22">
        <v>18.45</v>
      </c>
      <c r="M105" s="22">
        <v>36.9</v>
      </c>
      <c r="N105" s="24"/>
      <c r="O105" s="24"/>
      <c r="P105" s="24"/>
      <c r="Q105" s="14" t="s">
        <v>64</v>
      </c>
      <c r="R105" s="14"/>
      <c r="S105" s="14"/>
      <c r="T105" s="15"/>
      <c r="U105" s="15"/>
      <c r="V105" s="15"/>
      <c r="W105" s="15"/>
    </row>
    <row r="106" spans="1:23" ht="45" customHeight="1">
      <c r="A106" s="18">
        <v>4</v>
      </c>
      <c r="B106" s="19" t="s">
        <v>89</v>
      </c>
      <c r="C106" s="19" t="s">
        <v>37</v>
      </c>
      <c r="D106" s="20">
        <v>162</v>
      </c>
      <c r="E106" s="20">
        <v>156</v>
      </c>
      <c r="F106" s="21">
        <f t="shared" si="21"/>
        <v>318</v>
      </c>
      <c r="G106" s="22">
        <f t="shared" si="22"/>
        <v>125.05</v>
      </c>
      <c r="H106" s="22">
        <f t="shared" si="23"/>
        <v>20258.1</v>
      </c>
      <c r="I106" s="22">
        <f t="shared" si="24"/>
        <v>19507.8</v>
      </c>
      <c r="J106" s="23">
        <f t="shared" si="25"/>
        <v>39765.899999999994</v>
      </c>
      <c r="K106" s="22">
        <v>104.55</v>
      </c>
      <c r="L106" s="22">
        <v>110.7</v>
      </c>
      <c r="M106" s="22">
        <v>159.9</v>
      </c>
      <c r="N106" s="24"/>
      <c r="O106" s="24"/>
      <c r="P106" s="24"/>
      <c r="Q106" s="14" t="s">
        <v>64</v>
      </c>
      <c r="R106" s="14"/>
      <c r="S106" s="14"/>
      <c r="T106" s="15"/>
      <c r="U106" s="15"/>
      <c r="V106" s="15"/>
      <c r="W106" s="15"/>
    </row>
    <row r="107" spans="1:23" ht="45" customHeight="1">
      <c r="A107" s="18">
        <v>5</v>
      </c>
      <c r="B107" s="19" t="s">
        <v>90</v>
      </c>
      <c r="C107" s="19" t="s">
        <v>41</v>
      </c>
      <c r="D107" s="20">
        <v>14</v>
      </c>
      <c r="E107" s="20">
        <v>11</v>
      </c>
      <c r="F107" s="21">
        <f t="shared" si="21"/>
        <v>25</v>
      </c>
      <c r="G107" s="22">
        <f>SUM(K107+L107+M107)/1</f>
        <v>24.6</v>
      </c>
      <c r="H107" s="22">
        <f t="shared" si="23"/>
        <v>344.40000000000003</v>
      </c>
      <c r="I107" s="22">
        <f t="shared" si="24"/>
        <v>270.6</v>
      </c>
      <c r="J107" s="23">
        <f t="shared" si="25"/>
        <v>615</v>
      </c>
      <c r="K107" s="22">
        <v>24.6</v>
      </c>
      <c r="L107" s="22">
        <v>0</v>
      </c>
      <c r="M107" s="22">
        <v>0</v>
      </c>
      <c r="N107" s="24"/>
      <c r="O107" s="24"/>
      <c r="P107" s="24"/>
      <c r="Q107" s="14" t="s">
        <v>64</v>
      </c>
      <c r="R107" s="14"/>
      <c r="S107" s="14"/>
      <c r="T107" s="15"/>
      <c r="U107" s="15"/>
      <c r="V107" s="15"/>
      <c r="W107" s="15"/>
    </row>
    <row r="108" spans="1:23" ht="45" customHeight="1">
      <c r="A108" s="18">
        <v>6</v>
      </c>
      <c r="B108" s="25" t="s">
        <v>43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  <c r="S108" s="26" t="s">
        <v>44</v>
      </c>
      <c r="T108" s="27" t="s">
        <v>44</v>
      </c>
      <c r="U108" s="27" t="s">
        <v>44</v>
      </c>
      <c r="V108" s="27"/>
      <c r="W108" s="27" t="s">
        <v>44</v>
      </c>
    </row>
    <row r="109" spans="1:23" ht="35.25" customHeight="1">
      <c r="A109" s="28" t="s">
        <v>91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36" s="36" customFormat="1" ht="159" customHeight="1">
      <c r="A110" s="29" t="s">
        <v>46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</row>
    <row r="111" spans="1:36" s="36" customFormat="1" ht="35.25" customHeight="1">
      <c r="A111" s="30" t="s">
        <v>47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</row>
    <row r="112" spans="1:36" s="36" customFormat="1" ht="45.7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</row>
    <row r="113" spans="1:36" s="36" customFormat="1" ht="45.7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</row>
    <row r="114" spans="1:36" s="36" customFormat="1" ht="45.7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</row>
    <row r="115" spans="1:36" s="36" customFormat="1" ht="45.7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</row>
    <row r="116" spans="1:36" s="36" customFormat="1" ht="42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</row>
    <row r="117" spans="1:36" s="33" customFormat="1" ht="45" customHeight="1">
      <c r="A117" s="6" t="s">
        <v>92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</row>
    <row r="118" spans="1:23" ht="78.75" customHeight="1">
      <c r="A118" s="9" t="s">
        <v>1</v>
      </c>
      <c r="B118" s="10" t="s">
        <v>2</v>
      </c>
      <c r="C118" s="10" t="s">
        <v>3</v>
      </c>
      <c r="D118" s="11" t="s">
        <v>4</v>
      </c>
      <c r="E118" s="11" t="s">
        <v>5</v>
      </c>
      <c r="F118" s="11" t="s">
        <v>6</v>
      </c>
      <c r="G118" s="12" t="s">
        <v>7</v>
      </c>
      <c r="H118" s="12" t="s">
        <v>8</v>
      </c>
      <c r="I118" s="12" t="s">
        <v>9</v>
      </c>
      <c r="J118" s="13" t="s">
        <v>10</v>
      </c>
      <c r="K118" s="12" t="s">
        <v>11</v>
      </c>
      <c r="L118" s="12" t="s">
        <v>12</v>
      </c>
      <c r="M118" s="12" t="s">
        <v>13</v>
      </c>
      <c r="N118" s="12" t="s">
        <v>14</v>
      </c>
      <c r="O118" s="12" t="s">
        <v>15</v>
      </c>
      <c r="P118" s="12" t="s">
        <v>16</v>
      </c>
      <c r="Q118" s="14" t="s">
        <v>17</v>
      </c>
      <c r="R118" s="14" t="s">
        <v>18</v>
      </c>
      <c r="S118" s="14" t="s">
        <v>19</v>
      </c>
      <c r="T118" s="15" t="s">
        <v>20</v>
      </c>
      <c r="U118" s="15" t="s">
        <v>21</v>
      </c>
      <c r="V118" s="15" t="s">
        <v>22</v>
      </c>
      <c r="W118" s="15" t="s">
        <v>23</v>
      </c>
    </row>
    <row r="119" spans="1:23" ht="40.5" customHeight="1">
      <c r="A119" s="9" t="s">
        <v>24</v>
      </c>
      <c r="B119" s="10" t="s">
        <v>25</v>
      </c>
      <c r="C119" s="10"/>
      <c r="D119" s="11" t="s">
        <v>26</v>
      </c>
      <c r="E119" s="11" t="s">
        <v>27</v>
      </c>
      <c r="F119" s="11" t="s">
        <v>28</v>
      </c>
      <c r="G119" s="12"/>
      <c r="H119" s="12"/>
      <c r="I119" s="12"/>
      <c r="J119" s="13"/>
      <c r="K119" s="12"/>
      <c r="L119" s="12"/>
      <c r="M119" s="12"/>
      <c r="N119" s="12"/>
      <c r="O119" s="12"/>
      <c r="P119" s="12"/>
      <c r="Q119" s="17" t="s">
        <v>29</v>
      </c>
      <c r="R119" s="17" t="s">
        <v>30</v>
      </c>
      <c r="S119" s="17" t="s">
        <v>31</v>
      </c>
      <c r="T119" s="15" t="s">
        <v>32</v>
      </c>
      <c r="U119" s="15" t="s">
        <v>33</v>
      </c>
      <c r="V119" s="15" t="s">
        <v>34</v>
      </c>
      <c r="W119" s="15" t="s">
        <v>35</v>
      </c>
    </row>
    <row r="120" spans="1:23" ht="45" customHeight="1">
      <c r="A120" s="18">
        <v>1</v>
      </c>
      <c r="B120" s="19" t="s">
        <v>93</v>
      </c>
      <c r="C120" s="19" t="s">
        <v>60</v>
      </c>
      <c r="D120" s="20">
        <v>37</v>
      </c>
      <c r="E120" s="20">
        <v>34</v>
      </c>
      <c r="F120" s="21">
        <f aca="true" t="shared" si="26" ref="F120:F125">SUM(D120:E120)</f>
        <v>71</v>
      </c>
      <c r="G120" s="22">
        <f>SUM(K120+L120+M120)/3</f>
        <v>241.81333333333336</v>
      </c>
      <c r="H120" s="22">
        <f aca="true" t="shared" si="27" ref="H120:H123">D120*G120</f>
        <v>8947.093333333334</v>
      </c>
      <c r="I120" s="22">
        <f aca="true" t="shared" si="28" ref="I120:I123">E120*G120</f>
        <v>8221.653333333334</v>
      </c>
      <c r="J120" s="23">
        <f aca="true" t="shared" si="29" ref="J120:J123">H120+I120</f>
        <v>17168.746666666666</v>
      </c>
      <c r="K120" s="22">
        <v>221.14</v>
      </c>
      <c r="L120" s="22">
        <v>258.3</v>
      </c>
      <c r="M120" s="22">
        <v>246</v>
      </c>
      <c r="N120" s="24"/>
      <c r="O120" s="24"/>
      <c r="P120" s="24"/>
      <c r="Q120" s="14" t="s">
        <v>64</v>
      </c>
      <c r="R120" s="14"/>
      <c r="S120" s="14"/>
      <c r="T120" s="15"/>
      <c r="U120" s="15"/>
      <c r="V120" s="15"/>
      <c r="W120" s="15"/>
    </row>
    <row r="121" spans="1:23" ht="45" customHeight="1">
      <c r="A121" s="18">
        <v>2</v>
      </c>
      <c r="B121" s="19" t="s">
        <v>94</v>
      </c>
      <c r="C121" s="19" t="s">
        <v>60</v>
      </c>
      <c r="D121" s="20">
        <v>24</v>
      </c>
      <c r="E121" s="20">
        <v>19</v>
      </c>
      <c r="F121" s="21">
        <f t="shared" si="26"/>
        <v>43</v>
      </c>
      <c r="G121" s="22">
        <f aca="true" t="shared" si="30" ref="G121:G122">SUM(K121+L121+M121)/2</f>
        <v>949.56</v>
      </c>
      <c r="H121" s="22">
        <f t="shared" si="27"/>
        <v>22789.44</v>
      </c>
      <c r="I121" s="22">
        <f t="shared" si="28"/>
        <v>18041.64</v>
      </c>
      <c r="J121" s="23">
        <f t="shared" si="29"/>
        <v>40831.08</v>
      </c>
      <c r="K121" s="22">
        <v>0</v>
      </c>
      <c r="L121" s="22">
        <v>681.42</v>
      </c>
      <c r="M121" s="22">
        <v>1217.7</v>
      </c>
      <c r="N121" s="24"/>
      <c r="O121" s="24"/>
      <c r="P121" s="24"/>
      <c r="Q121" s="14" t="s">
        <v>64</v>
      </c>
      <c r="R121" s="14"/>
      <c r="S121" s="14"/>
      <c r="T121" s="15"/>
      <c r="U121" s="15"/>
      <c r="V121" s="15"/>
      <c r="W121" s="15"/>
    </row>
    <row r="122" spans="1:23" ht="45" customHeight="1">
      <c r="A122" s="18">
        <v>3</v>
      </c>
      <c r="B122" s="19" t="s">
        <v>95</v>
      </c>
      <c r="C122" s="19" t="s">
        <v>60</v>
      </c>
      <c r="D122" s="20">
        <v>24</v>
      </c>
      <c r="E122" s="20">
        <v>18</v>
      </c>
      <c r="F122" s="21">
        <f t="shared" si="26"/>
        <v>42</v>
      </c>
      <c r="G122" s="22">
        <f t="shared" si="30"/>
        <v>47.97</v>
      </c>
      <c r="H122" s="22">
        <f t="shared" si="27"/>
        <v>1151.28</v>
      </c>
      <c r="I122" s="22">
        <f t="shared" si="28"/>
        <v>863.46</v>
      </c>
      <c r="J122" s="23">
        <f t="shared" si="29"/>
        <v>2014.74</v>
      </c>
      <c r="K122" s="22">
        <v>0</v>
      </c>
      <c r="L122" s="22">
        <v>46.74</v>
      </c>
      <c r="M122" s="22">
        <v>49.2</v>
      </c>
      <c r="N122" s="24"/>
      <c r="O122" s="24"/>
      <c r="P122" s="24"/>
      <c r="Q122" s="14" t="s">
        <v>64</v>
      </c>
      <c r="R122" s="14"/>
      <c r="S122" s="14"/>
      <c r="T122" s="15"/>
      <c r="U122" s="15"/>
      <c r="V122" s="15"/>
      <c r="W122" s="15"/>
    </row>
    <row r="123" spans="1:23" ht="45" customHeight="1">
      <c r="A123" s="18">
        <v>4</v>
      </c>
      <c r="B123" s="19" t="s">
        <v>96</v>
      </c>
      <c r="C123" s="19" t="s">
        <v>37</v>
      </c>
      <c r="D123" s="20">
        <v>45</v>
      </c>
      <c r="E123" s="20">
        <v>42</v>
      </c>
      <c r="F123" s="21">
        <f t="shared" si="26"/>
        <v>87</v>
      </c>
      <c r="G123" s="22">
        <f>SUM(K123+L123+M123)/3</f>
        <v>73.39</v>
      </c>
      <c r="H123" s="22">
        <f t="shared" si="27"/>
        <v>3302.55</v>
      </c>
      <c r="I123" s="22">
        <f t="shared" si="28"/>
        <v>3082.38</v>
      </c>
      <c r="J123" s="23">
        <f t="shared" si="29"/>
        <v>6384.93</v>
      </c>
      <c r="K123" s="22">
        <v>43.05</v>
      </c>
      <c r="L123" s="22">
        <v>66.42</v>
      </c>
      <c r="M123" s="22">
        <v>110.7</v>
      </c>
      <c r="N123" s="24"/>
      <c r="O123" s="24"/>
      <c r="P123" s="24"/>
      <c r="Q123" s="14" t="s">
        <v>64</v>
      </c>
      <c r="R123" s="14"/>
      <c r="S123" s="14"/>
      <c r="T123" s="15"/>
      <c r="U123" s="15"/>
      <c r="V123" s="15"/>
      <c r="W123" s="15"/>
    </row>
    <row r="124" spans="1:23" ht="45" customHeight="1">
      <c r="A124" s="18">
        <v>5</v>
      </c>
      <c r="B124" s="19" t="s">
        <v>97</v>
      </c>
      <c r="C124" s="19" t="s">
        <v>60</v>
      </c>
      <c r="D124" s="20">
        <v>43</v>
      </c>
      <c r="E124" s="20">
        <v>44</v>
      </c>
      <c r="F124" s="21">
        <f t="shared" si="26"/>
        <v>87</v>
      </c>
      <c r="G124" s="22"/>
      <c r="H124" s="22"/>
      <c r="I124" s="22"/>
      <c r="J124" s="23"/>
      <c r="K124" s="22"/>
      <c r="L124" s="22"/>
      <c r="M124" s="22"/>
      <c r="N124" s="24"/>
      <c r="O124" s="24"/>
      <c r="P124" s="24"/>
      <c r="Q124" s="14" t="s">
        <v>64</v>
      </c>
      <c r="R124" s="14"/>
      <c r="S124" s="14"/>
      <c r="T124" s="15"/>
      <c r="U124" s="15"/>
      <c r="V124" s="15"/>
      <c r="W124" s="15"/>
    </row>
    <row r="125" spans="1:23" ht="45" customHeight="1">
      <c r="A125" s="18">
        <v>6</v>
      </c>
      <c r="B125" s="19" t="s">
        <v>98</v>
      </c>
      <c r="C125" s="19" t="s">
        <v>60</v>
      </c>
      <c r="D125" s="20">
        <v>48</v>
      </c>
      <c r="E125" s="20">
        <v>49</v>
      </c>
      <c r="F125" s="21">
        <f t="shared" si="26"/>
        <v>97</v>
      </c>
      <c r="G125" s="22">
        <f>SUM(K125+L125+M125)/3</f>
        <v>13.94</v>
      </c>
      <c r="H125" s="22">
        <f>D125*G125</f>
        <v>669.12</v>
      </c>
      <c r="I125" s="22">
        <f>E125*G125</f>
        <v>683.06</v>
      </c>
      <c r="J125" s="23">
        <f>H125+I125</f>
        <v>1352.1799999999998</v>
      </c>
      <c r="K125" s="22">
        <v>14.76</v>
      </c>
      <c r="L125" s="22">
        <v>14.76</v>
      </c>
      <c r="M125" s="22">
        <v>12.3</v>
      </c>
      <c r="N125" s="24"/>
      <c r="O125" s="24"/>
      <c r="P125" s="24"/>
      <c r="Q125" s="14" t="s">
        <v>64</v>
      </c>
      <c r="R125" s="14"/>
      <c r="S125" s="14"/>
      <c r="T125" s="15"/>
      <c r="U125" s="15"/>
      <c r="V125" s="15"/>
      <c r="W125" s="15"/>
    </row>
    <row r="126" spans="1:23" ht="45" customHeight="1">
      <c r="A126" s="18">
        <v>7</v>
      </c>
      <c r="B126" s="25" t="s">
        <v>43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6"/>
      <c r="S126" s="26" t="s">
        <v>44</v>
      </c>
      <c r="T126" s="27" t="s">
        <v>44</v>
      </c>
      <c r="U126" s="27" t="s">
        <v>44</v>
      </c>
      <c r="V126" s="27"/>
      <c r="W126" s="27" t="s">
        <v>44</v>
      </c>
    </row>
    <row r="127" spans="1:23" ht="35.25" customHeight="1">
      <c r="A127" s="28" t="s">
        <v>99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1:36" s="36" customFormat="1" ht="139.5" customHeight="1">
      <c r="A128" s="29" t="s">
        <v>46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</row>
    <row r="129" spans="1:36" s="36" customFormat="1" ht="35.25" customHeight="1">
      <c r="A129" s="30" t="s">
        <v>47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</row>
    <row r="130" spans="1:36" s="36" customFormat="1" ht="42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</row>
    <row r="131" spans="1:36" s="36" customFormat="1" ht="42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</row>
    <row r="132" spans="1:36" s="36" customFormat="1" ht="42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</row>
    <row r="133" spans="1:36" s="36" customFormat="1" ht="42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</row>
    <row r="134" spans="1:36" s="36" customFormat="1" ht="42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</row>
    <row r="135" spans="1:36" s="36" customFormat="1" ht="42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</row>
    <row r="136" spans="1:36" s="33" customFormat="1" ht="45" customHeight="1">
      <c r="A136" s="51" t="s">
        <v>100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</row>
    <row r="137" spans="1:23" ht="81" customHeight="1">
      <c r="A137" s="9" t="s">
        <v>1</v>
      </c>
      <c r="B137" s="10" t="s">
        <v>2</v>
      </c>
      <c r="C137" s="10" t="s">
        <v>3</v>
      </c>
      <c r="D137" s="11" t="s">
        <v>4</v>
      </c>
      <c r="E137" s="11" t="s">
        <v>5</v>
      </c>
      <c r="F137" s="11" t="s">
        <v>6</v>
      </c>
      <c r="G137" s="12" t="s">
        <v>7</v>
      </c>
      <c r="H137" s="12" t="s">
        <v>8</v>
      </c>
      <c r="I137" s="12" t="s">
        <v>9</v>
      </c>
      <c r="J137" s="13" t="s">
        <v>10</v>
      </c>
      <c r="K137" s="12" t="s">
        <v>11</v>
      </c>
      <c r="L137" s="12" t="s">
        <v>12</v>
      </c>
      <c r="M137" s="12" t="s">
        <v>13</v>
      </c>
      <c r="N137" s="12" t="s">
        <v>14</v>
      </c>
      <c r="O137" s="12" t="s">
        <v>15</v>
      </c>
      <c r="P137" s="12" t="s">
        <v>16</v>
      </c>
      <c r="Q137" s="14" t="s">
        <v>17</v>
      </c>
      <c r="R137" s="14" t="s">
        <v>18</v>
      </c>
      <c r="S137" s="14" t="s">
        <v>19</v>
      </c>
      <c r="T137" s="15" t="s">
        <v>20</v>
      </c>
      <c r="U137" s="15" t="s">
        <v>21</v>
      </c>
      <c r="V137" s="15" t="s">
        <v>22</v>
      </c>
      <c r="W137" s="15" t="s">
        <v>23</v>
      </c>
    </row>
    <row r="138" spans="1:23" ht="42" customHeight="1">
      <c r="A138" s="9" t="s">
        <v>24</v>
      </c>
      <c r="B138" s="10" t="s">
        <v>25</v>
      </c>
      <c r="C138" s="10"/>
      <c r="D138" s="11" t="s">
        <v>26</v>
      </c>
      <c r="E138" s="11" t="s">
        <v>27</v>
      </c>
      <c r="F138" s="11" t="s">
        <v>28</v>
      </c>
      <c r="G138" s="12"/>
      <c r="H138" s="12"/>
      <c r="I138" s="12"/>
      <c r="J138" s="13"/>
      <c r="K138" s="12"/>
      <c r="L138" s="12"/>
      <c r="M138" s="12"/>
      <c r="N138" s="12"/>
      <c r="O138" s="12"/>
      <c r="P138" s="12"/>
      <c r="Q138" s="17" t="s">
        <v>29</v>
      </c>
      <c r="R138" s="17" t="s">
        <v>30</v>
      </c>
      <c r="S138" s="17" t="s">
        <v>31</v>
      </c>
      <c r="T138" s="15" t="s">
        <v>32</v>
      </c>
      <c r="U138" s="15" t="s">
        <v>33</v>
      </c>
      <c r="V138" s="15" t="s">
        <v>34</v>
      </c>
      <c r="W138" s="15" t="s">
        <v>35</v>
      </c>
    </row>
    <row r="139" spans="1:23" ht="45" customHeight="1">
      <c r="A139" s="18">
        <v>1</v>
      </c>
      <c r="B139" s="19" t="s">
        <v>101</v>
      </c>
      <c r="C139" s="19" t="s">
        <v>60</v>
      </c>
      <c r="D139" s="45">
        <v>159</v>
      </c>
      <c r="E139" s="45">
        <v>149</v>
      </c>
      <c r="F139" s="21">
        <f aca="true" t="shared" si="31" ref="F139:F145">SUM(D139:E139)</f>
        <v>308</v>
      </c>
      <c r="G139" s="22">
        <f aca="true" t="shared" si="32" ref="G139:G145">SUM(K139+L139+M139)/3</f>
        <v>18.040000000000003</v>
      </c>
      <c r="H139" s="22">
        <f aca="true" t="shared" si="33" ref="H139:H145">G139*D139</f>
        <v>2868.3600000000006</v>
      </c>
      <c r="I139" s="22">
        <f aca="true" t="shared" si="34" ref="I139:I145">E139*G139</f>
        <v>2687.9600000000005</v>
      </c>
      <c r="J139" s="23">
        <f aca="true" t="shared" si="35" ref="J139:J145">H139+I139</f>
        <v>5556.3200000000015</v>
      </c>
      <c r="K139" s="22">
        <v>11.07</v>
      </c>
      <c r="L139" s="22">
        <v>18.45</v>
      </c>
      <c r="M139" s="22">
        <v>24.6</v>
      </c>
      <c r="N139" s="24"/>
      <c r="O139" s="24"/>
      <c r="P139" s="24"/>
      <c r="Q139" s="14" t="s">
        <v>64</v>
      </c>
      <c r="R139" s="14"/>
      <c r="S139" s="14"/>
      <c r="T139" s="15"/>
      <c r="U139" s="15"/>
      <c r="V139" s="15"/>
      <c r="W139" s="15"/>
    </row>
    <row r="140" spans="1:23" ht="45" customHeight="1">
      <c r="A140" s="18">
        <v>2</v>
      </c>
      <c r="B140" s="19" t="s">
        <v>102</v>
      </c>
      <c r="C140" s="19" t="s">
        <v>60</v>
      </c>
      <c r="D140" s="45">
        <v>153</v>
      </c>
      <c r="E140" s="45">
        <v>149</v>
      </c>
      <c r="F140" s="21">
        <f t="shared" si="31"/>
        <v>302</v>
      </c>
      <c r="G140" s="22">
        <f t="shared" si="32"/>
        <v>35.26</v>
      </c>
      <c r="H140" s="22">
        <f t="shared" si="33"/>
        <v>5394.78</v>
      </c>
      <c r="I140" s="22">
        <f t="shared" si="34"/>
        <v>5253.74</v>
      </c>
      <c r="J140" s="23">
        <f t="shared" si="35"/>
        <v>10648.52</v>
      </c>
      <c r="K140" s="22">
        <v>22.14</v>
      </c>
      <c r="L140" s="22">
        <v>34.44</v>
      </c>
      <c r="M140" s="22">
        <v>49.2</v>
      </c>
      <c r="N140" s="24"/>
      <c r="O140" s="24"/>
      <c r="P140" s="24"/>
      <c r="Q140" s="14" t="s">
        <v>64</v>
      </c>
      <c r="R140" s="14"/>
      <c r="S140" s="14"/>
      <c r="T140" s="15"/>
      <c r="U140" s="15"/>
      <c r="V140" s="15"/>
      <c r="W140" s="15"/>
    </row>
    <row r="141" spans="1:23" ht="45" customHeight="1">
      <c r="A141" s="18">
        <v>3</v>
      </c>
      <c r="B141" s="19" t="s">
        <v>103</v>
      </c>
      <c r="C141" s="19" t="s">
        <v>60</v>
      </c>
      <c r="D141" s="45">
        <v>160</v>
      </c>
      <c r="E141" s="45">
        <v>153</v>
      </c>
      <c r="F141" s="21">
        <f t="shared" si="31"/>
        <v>313</v>
      </c>
      <c r="G141" s="22">
        <f t="shared" si="32"/>
        <v>9.43</v>
      </c>
      <c r="H141" s="22">
        <f t="shared" si="33"/>
        <v>1508.8</v>
      </c>
      <c r="I141" s="22">
        <f t="shared" si="34"/>
        <v>1442.79</v>
      </c>
      <c r="J141" s="23">
        <f t="shared" si="35"/>
        <v>2951.59</v>
      </c>
      <c r="K141" s="22">
        <v>6.15</v>
      </c>
      <c r="L141" s="22">
        <v>9.84</v>
      </c>
      <c r="M141" s="22">
        <v>12.3</v>
      </c>
      <c r="N141" s="24"/>
      <c r="O141" s="24"/>
      <c r="P141" s="24"/>
      <c r="Q141" s="14" t="s">
        <v>64</v>
      </c>
      <c r="R141" s="14"/>
      <c r="S141" s="14"/>
      <c r="T141" s="15"/>
      <c r="U141" s="15"/>
      <c r="V141" s="15"/>
      <c r="W141" s="15"/>
    </row>
    <row r="142" spans="1:23" ht="45" customHeight="1">
      <c r="A142" s="18">
        <v>4</v>
      </c>
      <c r="B142" s="19" t="s">
        <v>104</v>
      </c>
      <c r="C142" s="19" t="s">
        <v>60</v>
      </c>
      <c r="D142" s="45">
        <v>197</v>
      </c>
      <c r="E142" s="45">
        <v>173</v>
      </c>
      <c r="F142" s="21">
        <f t="shared" si="31"/>
        <v>370</v>
      </c>
      <c r="G142" s="22">
        <f t="shared" si="32"/>
        <v>11.89</v>
      </c>
      <c r="H142" s="22">
        <f t="shared" si="33"/>
        <v>2342.33</v>
      </c>
      <c r="I142" s="22">
        <f t="shared" si="34"/>
        <v>2056.9700000000003</v>
      </c>
      <c r="J142" s="23">
        <f t="shared" si="35"/>
        <v>4399.3</v>
      </c>
      <c r="K142" s="22">
        <v>8.61</v>
      </c>
      <c r="L142" s="22">
        <v>14.76</v>
      </c>
      <c r="M142" s="22">
        <v>12.3</v>
      </c>
      <c r="N142" s="24"/>
      <c r="O142" s="24"/>
      <c r="P142" s="24"/>
      <c r="Q142" s="14" t="s">
        <v>64</v>
      </c>
      <c r="R142" s="14"/>
      <c r="S142" s="14"/>
      <c r="T142" s="15"/>
      <c r="U142" s="15"/>
      <c r="V142" s="15"/>
      <c r="W142" s="15"/>
    </row>
    <row r="143" spans="1:23" ht="45" customHeight="1">
      <c r="A143" s="18">
        <v>5</v>
      </c>
      <c r="B143" s="19" t="s">
        <v>105</v>
      </c>
      <c r="C143" s="19" t="s">
        <v>58</v>
      </c>
      <c r="D143" s="45">
        <v>123</v>
      </c>
      <c r="E143" s="45">
        <v>112</v>
      </c>
      <c r="F143" s="21">
        <f t="shared" si="31"/>
        <v>235</v>
      </c>
      <c r="G143" s="22">
        <f t="shared" si="32"/>
        <v>54.94</v>
      </c>
      <c r="H143" s="22">
        <f t="shared" si="33"/>
        <v>6757.62</v>
      </c>
      <c r="I143" s="22">
        <f t="shared" si="34"/>
        <v>6153.28</v>
      </c>
      <c r="J143" s="23">
        <f t="shared" si="35"/>
        <v>12910.9</v>
      </c>
      <c r="K143" s="22">
        <v>59.04</v>
      </c>
      <c r="L143" s="22">
        <v>44.28</v>
      </c>
      <c r="M143" s="22">
        <v>61.5</v>
      </c>
      <c r="N143" s="24"/>
      <c r="O143" s="24"/>
      <c r="P143" s="24"/>
      <c r="Q143" s="14" t="s">
        <v>64</v>
      </c>
      <c r="R143" s="14"/>
      <c r="S143" s="14"/>
      <c r="T143" s="15"/>
      <c r="U143" s="15"/>
      <c r="V143" s="15"/>
      <c r="W143" s="15"/>
    </row>
    <row r="144" spans="1:23" ht="45" customHeight="1">
      <c r="A144" s="18">
        <v>6</v>
      </c>
      <c r="B144" s="19" t="s">
        <v>106</v>
      </c>
      <c r="C144" s="19" t="s">
        <v>58</v>
      </c>
      <c r="D144" s="45">
        <v>125</v>
      </c>
      <c r="E144" s="45">
        <v>116</v>
      </c>
      <c r="F144" s="21">
        <f t="shared" si="31"/>
        <v>241</v>
      </c>
      <c r="G144" s="22">
        <f t="shared" si="32"/>
        <v>45.919999999999995</v>
      </c>
      <c r="H144" s="22">
        <f t="shared" si="33"/>
        <v>5739.999999999999</v>
      </c>
      <c r="I144" s="22">
        <f t="shared" si="34"/>
        <v>5326.719999999999</v>
      </c>
      <c r="J144" s="23">
        <f t="shared" si="35"/>
        <v>11066.719999999998</v>
      </c>
      <c r="K144" s="22">
        <v>59.04</v>
      </c>
      <c r="L144" s="22">
        <v>29.52</v>
      </c>
      <c r="M144" s="22">
        <v>49.2</v>
      </c>
      <c r="N144" s="24"/>
      <c r="O144" s="24"/>
      <c r="P144" s="24"/>
      <c r="Q144" s="14" t="s">
        <v>64</v>
      </c>
      <c r="R144" s="14"/>
      <c r="S144" s="14"/>
      <c r="T144" s="15"/>
      <c r="U144" s="15"/>
      <c r="V144" s="15"/>
      <c r="W144" s="15"/>
    </row>
    <row r="145" spans="1:23" ht="45" customHeight="1">
      <c r="A145" s="18">
        <v>7</v>
      </c>
      <c r="B145" s="19" t="s">
        <v>107</v>
      </c>
      <c r="C145" s="19" t="s">
        <v>58</v>
      </c>
      <c r="D145" s="45">
        <v>121</v>
      </c>
      <c r="E145" s="45">
        <v>114</v>
      </c>
      <c r="F145" s="21">
        <f t="shared" si="31"/>
        <v>235</v>
      </c>
      <c r="G145" s="22">
        <f t="shared" si="32"/>
        <v>33.21</v>
      </c>
      <c r="H145" s="22">
        <f t="shared" si="33"/>
        <v>4018.4100000000003</v>
      </c>
      <c r="I145" s="22">
        <f t="shared" si="34"/>
        <v>3785.94</v>
      </c>
      <c r="J145" s="23">
        <f t="shared" si="35"/>
        <v>7804.35</v>
      </c>
      <c r="K145" s="22">
        <v>20.91</v>
      </c>
      <c r="L145" s="22">
        <v>29.52</v>
      </c>
      <c r="M145" s="22">
        <v>49.2</v>
      </c>
      <c r="N145" s="24"/>
      <c r="O145" s="24"/>
      <c r="P145" s="24"/>
      <c r="Q145" s="14" t="s">
        <v>64</v>
      </c>
      <c r="R145" s="14"/>
      <c r="S145" s="14"/>
      <c r="T145" s="15"/>
      <c r="U145" s="15"/>
      <c r="V145" s="15"/>
      <c r="W145" s="15"/>
    </row>
    <row r="146" spans="1:23" ht="45" customHeight="1">
      <c r="A146" s="18">
        <v>8</v>
      </c>
      <c r="B146" s="25" t="s">
        <v>43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6"/>
      <c r="S146" s="26" t="s">
        <v>44</v>
      </c>
      <c r="T146" s="27" t="s">
        <v>44</v>
      </c>
      <c r="U146" s="27" t="s">
        <v>44</v>
      </c>
      <c r="V146" s="27"/>
      <c r="W146" s="27" t="s">
        <v>44</v>
      </c>
    </row>
    <row r="147" spans="1:23" ht="35.25" customHeight="1">
      <c r="A147" s="28" t="s">
        <v>108</v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</row>
    <row r="148" spans="1:36" s="36" customFormat="1" ht="162.75" customHeight="1">
      <c r="A148" s="29" t="s">
        <v>46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</row>
    <row r="149" spans="1:36" s="36" customFormat="1" ht="35.25" customHeight="1">
      <c r="A149" s="30" t="s">
        <v>47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</row>
    <row r="150" spans="1:36" s="36" customFormat="1" ht="42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</row>
    <row r="151" spans="1:36" s="36" customFormat="1" ht="42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</row>
    <row r="152" spans="1:36" s="36" customFormat="1" ht="42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</row>
    <row r="153" spans="1:36" s="36" customFormat="1" ht="42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</row>
    <row r="154" spans="1:36" s="36" customFormat="1" ht="44.25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</row>
    <row r="155" spans="1:36" s="33" customFormat="1" ht="45" customHeight="1">
      <c r="A155" s="6" t="s">
        <v>109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</row>
    <row r="156" spans="1:23" ht="81" customHeight="1">
      <c r="A156" s="9" t="s">
        <v>1</v>
      </c>
      <c r="B156" s="10" t="s">
        <v>2</v>
      </c>
      <c r="C156" s="10" t="s">
        <v>3</v>
      </c>
      <c r="D156" s="11" t="s">
        <v>4</v>
      </c>
      <c r="E156" s="11" t="s">
        <v>5</v>
      </c>
      <c r="F156" s="11" t="s">
        <v>6</v>
      </c>
      <c r="G156" s="12" t="s">
        <v>7</v>
      </c>
      <c r="H156" s="12" t="s">
        <v>8</v>
      </c>
      <c r="I156" s="12" t="s">
        <v>9</v>
      </c>
      <c r="J156" s="13" t="s">
        <v>10</v>
      </c>
      <c r="K156" s="12" t="s">
        <v>11</v>
      </c>
      <c r="L156" s="12" t="s">
        <v>12</v>
      </c>
      <c r="M156" s="12" t="s">
        <v>13</v>
      </c>
      <c r="N156" s="12" t="s">
        <v>14</v>
      </c>
      <c r="O156" s="12" t="s">
        <v>15</v>
      </c>
      <c r="P156" s="12" t="s">
        <v>16</v>
      </c>
      <c r="Q156" s="14" t="s">
        <v>17</v>
      </c>
      <c r="R156" s="14" t="s">
        <v>18</v>
      </c>
      <c r="S156" s="14" t="s">
        <v>19</v>
      </c>
      <c r="T156" s="15" t="s">
        <v>20</v>
      </c>
      <c r="U156" s="15" t="s">
        <v>21</v>
      </c>
      <c r="V156" s="15" t="s">
        <v>22</v>
      </c>
      <c r="W156" s="15" t="s">
        <v>23</v>
      </c>
    </row>
    <row r="157" spans="1:23" ht="36" customHeight="1">
      <c r="A157" s="9" t="s">
        <v>24</v>
      </c>
      <c r="B157" s="10" t="s">
        <v>25</v>
      </c>
      <c r="C157" s="10"/>
      <c r="D157" s="11" t="s">
        <v>26</v>
      </c>
      <c r="E157" s="11" t="s">
        <v>27</v>
      </c>
      <c r="F157" s="11" t="s">
        <v>28</v>
      </c>
      <c r="G157" s="12"/>
      <c r="H157" s="12"/>
      <c r="I157" s="12"/>
      <c r="J157" s="13"/>
      <c r="K157" s="12"/>
      <c r="L157" s="12"/>
      <c r="M157" s="12"/>
      <c r="N157" s="12"/>
      <c r="O157" s="12"/>
      <c r="P157" s="12"/>
      <c r="Q157" s="17" t="s">
        <v>29</v>
      </c>
      <c r="R157" s="17" t="s">
        <v>30</v>
      </c>
      <c r="S157" s="17" t="s">
        <v>31</v>
      </c>
      <c r="T157" s="15" t="s">
        <v>32</v>
      </c>
      <c r="U157" s="15" t="s">
        <v>33</v>
      </c>
      <c r="V157" s="15" t="s">
        <v>34</v>
      </c>
      <c r="W157" s="15" t="s">
        <v>35</v>
      </c>
    </row>
    <row r="158" spans="1:23" ht="45" customHeight="1">
      <c r="A158" s="18">
        <v>1</v>
      </c>
      <c r="B158" s="19" t="s">
        <v>110</v>
      </c>
      <c r="C158" s="19" t="s">
        <v>60</v>
      </c>
      <c r="D158" s="20">
        <v>2130</v>
      </c>
      <c r="E158" s="20">
        <v>2040</v>
      </c>
      <c r="F158" s="21">
        <f aca="true" t="shared" si="36" ref="F158:F160">SUM(D158:E158)</f>
        <v>4170</v>
      </c>
      <c r="G158" s="22">
        <f aca="true" t="shared" si="37" ref="G158:G159">SUM(K158+L158+M158+N158+O158)/5</f>
        <v>2.3760000000000003</v>
      </c>
      <c r="H158" s="22">
        <f aca="true" t="shared" si="38" ref="H158:H160">G158*D158</f>
        <v>5060.880000000001</v>
      </c>
      <c r="I158" s="22">
        <f aca="true" t="shared" si="39" ref="I158:I160">E158*G158</f>
        <v>4847.040000000001</v>
      </c>
      <c r="J158" s="23">
        <f aca="true" t="shared" si="40" ref="J158:J160">H158+I158</f>
        <v>9907.920000000002</v>
      </c>
      <c r="K158" s="22">
        <v>1.23</v>
      </c>
      <c r="L158" s="22">
        <v>2.97</v>
      </c>
      <c r="M158" s="22">
        <v>4.92</v>
      </c>
      <c r="N158" s="14">
        <v>1.17</v>
      </c>
      <c r="O158" s="14">
        <v>1.59</v>
      </c>
      <c r="P158" s="24"/>
      <c r="Q158" s="14" t="s">
        <v>64</v>
      </c>
      <c r="R158" s="14"/>
      <c r="S158" s="14"/>
      <c r="T158" s="15"/>
      <c r="U158" s="15"/>
      <c r="V158" s="15"/>
      <c r="W158" s="15"/>
    </row>
    <row r="159" spans="1:23" ht="45" customHeight="1">
      <c r="A159" s="18">
        <v>2</v>
      </c>
      <c r="B159" s="19" t="s">
        <v>111</v>
      </c>
      <c r="C159" s="19" t="s">
        <v>60</v>
      </c>
      <c r="D159" s="20">
        <v>2110</v>
      </c>
      <c r="E159" s="20">
        <v>1840</v>
      </c>
      <c r="F159" s="21">
        <f t="shared" si="36"/>
        <v>3950</v>
      </c>
      <c r="G159" s="22">
        <f t="shared" si="37"/>
        <v>1.576</v>
      </c>
      <c r="H159" s="22">
        <f t="shared" si="38"/>
        <v>3325.36</v>
      </c>
      <c r="I159" s="22">
        <f t="shared" si="39"/>
        <v>2899.84</v>
      </c>
      <c r="J159" s="23">
        <f t="shared" si="40"/>
        <v>6225.200000000001</v>
      </c>
      <c r="K159" s="22">
        <v>1.23</v>
      </c>
      <c r="L159" s="22">
        <v>2.43</v>
      </c>
      <c r="M159" s="22">
        <v>3.69</v>
      </c>
      <c r="N159" s="14"/>
      <c r="O159" s="14">
        <v>0.53</v>
      </c>
      <c r="P159" s="24"/>
      <c r="Q159" s="14" t="s">
        <v>64</v>
      </c>
      <c r="R159" s="14"/>
      <c r="S159" s="14"/>
      <c r="T159" s="15"/>
      <c r="U159" s="15"/>
      <c r="V159" s="15"/>
      <c r="W159" s="15"/>
    </row>
    <row r="160" spans="1:23" ht="45" customHeight="1">
      <c r="A160" s="18">
        <v>3</v>
      </c>
      <c r="B160" s="19" t="s">
        <v>112</v>
      </c>
      <c r="C160" s="19" t="s">
        <v>37</v>
      </c>
      <c r="D160" s="20">
        <v>28</v>
      </c>
      <c r="E160" s="20">
        <v>34</v>
      </c>
      <c r="F160" s="21">
        <f t="shared" si="36"/>
        <v>62</v>
      </c>
      <c r="G160" s="22">
        <f>SUM(K160+L160+M160+N160+O160)/3</f>
        <v>209.1</v>
      </c>
      <c r="H160" s="22">
        <f t="shared" si="38"/>
        <v>5854.8</v>
      </c>
      <c r="I160" s="22">
        <f t="shared" si="39"/>
        <v>7109.4</v>
      </c>
      <c r="J160" s="23">
        <f t="shared" si="40"/>
        <v>12964.2</v>
      </c>
      <c r="K160" s="22">
        <v>178.35</v>
      </c>
      <c r="L160" s="22">
        <v>178.35</v>
      </c>
      <c r="M160" s="22">
        <v>270.6</v>
      </c>
      <c r="N160" s="24"/>
      <c r="O160" s="24"/>
      <c r="P160" s="24"/>
      <c r="Q160" s="14" t="s">
        <v>64</v>
      </c>
      <c r="R160" s="14"/>
      <c r="S160" s="14"/>
      <c r="T160" s="15"/>
      <c r="U160" s="15"/>
      <c r="V160" s="15"/>
      <c r="W160" s="15"/>
    </row>
    <row r="161" spans="1:23" ht="45" customHeight="1">
      <c r="A161" s="18">
        <v>4</v>
      </c>
      <c r="B161" s="25" t="s">
        <v>43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6"/>
      <c r="S161" s="26" t="s">
        <v>44</v>
      </c>
      <c r="T161" s="27" t="s">
        <v>44</v>
      </c>
      <c r="U161" s="27" t="s">
        <v>44</v>
      </c>
      <c r="V161" s="27"/>
      <c r="W161" s="27" t="s">
        <v>44</v>
      </c>
    </row>
    <row r="162" spans="1:23" ht="35.25" customHeight="1">
      <c r="A162" s="28" t="s">
        <v>113</v>
      </c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</row>
    <row r="163" spans="1:22" ht="152.25" customHeight="1">
      <c r="A163" s="29" t="s">
        <v>46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</row>
    <row r="164" spans="1:23" ht="35.25" customHeight="1">
      <c r="A164" s="30" t="s">
        <v>47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</row>
  </sheetData>
  <sheetProtection selectLockedCells="1" selectUnlockedCells="1"/>
  <mergeCells count="59">
    <mergeCell ref="A1:W1"/>
    <mergeCell ref="B8:Q8"/>
    <mergeCell ref="A9:W9"/>
    <mergeCell ref="A10:V10"/>
    <mergeCell ref="A11:W11"/>
    <mergeCell ref="A12:W15"/>
    <mergeCell ref="A16:W16"/>
    <mergeCell ref="B29:Q29"/>
    <mergeCell ref="A30:W30"/>
    <mergeCell ref="A31:V31"/>
    <mergeCell ref="A32:W32"/>
    <mergeCell ref="A33:W36"/>
    <mergeCell ref="A37:W37"/>
    <mergeCell ref="B46:Q46"/>
    <mergeCell ref="A47:W47"/>
    <mergeCell ref="A48:V48"/>
    <mergeCell ref="A49:W49"/>
    <mergeCell ref="A50:W56"/>
    <mergeCell ref="A57:W57"/>
    <mergeCell ref="B64:Q64"/>
    <mergeCell ref="A65:W65"/>
    <mergeCell ref="A66:V66"/>
    <mergeCell ref="A67:W67"/>
    <mergeCell ref="W68:W72"/>
    <mergeCell ref="A73:W73"/>
    <mergeCell ref="B77:Q77"/>
    <mergeCell ref="A78:W78"/>
    <mergeCell ref="A79:V79"/>
    <mergeCell ref="A80:W80"/>
    <mergeCell ref="A81:W85"/>
    <mergeCell ref="A86:W86"/>
    <mergeCell ref="B91:Q91"/>
    <mergeCell ref="A92:W92"/>
    <mergeCell ref="A93:V93"/>
    <mergeCell ref="A94:W94"/>
    <mergeCell ref="A95:W99"/>
    <mergeCell ref="A100:W100"/>
    <mergeCell ref="B108:Q108"/>
    <mergeCell ref="A109:W109"/>
    <mergeCell ref="A110:V110"/>
    <mergeCell ref="A111:W111"/>
    <mergeCell ref="A112:W116"/>
    <mergeCell ref="A117:W117"/>
    <mergeCell ref="B126:Q126"/>
    <mergeCell ref="A127:W127"/>
    <mergeCell ref="A128:V128"/>
    <mergeCell ref="A129:W129"/>
    <mergeCell ref="A130:W135"/>
    <mergeCell ref="A136:W136"/>
    <mergeCell ref="B146:Q146"/>
    <mergeCell ref="A147:W147"/>
    <mergeCell ref="A148:V148"/>
    <mergeCell ref="A149:W149"/>
    <mergeCell ref="A150:W154"/>
    <mergeCell ref="A155:W155"/>
    <mergeCell ref="B161:Q161"/>
    <mergeCell ref="A162:W162"/>
    <mergeCell ref="A163:V163"/>
    <mergeCell ref="A164:W164"/>
  </mergeCells>
  <printOptions/>
  <pageMargins left="0.7875" right="0.7875" top="0.9909722222222221" bottom="0.9909722222222221" header="0.7875" footer="0.7875"/>
  <pageSetup firstPageNumber="1" useFirstPageNumber="1" horizontalDpi="300" verticalDpi="300" orientation="portrait" paperSize="9" scale="25"/>
  <headerFooter alignWithMargins="0">
    <oddHeader>&amp;L&amp;"Times New Roman,Normalny"&amp;9ZP-2380-27-40/2016&amp;R&amp;"Times New Roman,Normalny"&amp;9Załącznik nr 3 do SIWZ</oddHeader>
    <oddFooter>&amp;C&amp;"Times New Roman,Normalny"&amp;9Strona &amp;P</oddFooter>
  </headerFooter>
  <rowBreaks count="1" manualBreakCount="1"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2016-01-12T09:03:26Z</cp:lastPrinted>
  <dcterms:created xsi:type="dcterms:W3CDTF">2014-06-06T09:12:45Z</dcterms:created>
  <dcterms:modified xsi:type="dcterms:W3CDTF">2016-03-02T13:15:50Z</dcterms:modified>
  <cp:category/>
  <cp:version/>
  <cp:contentType/>
  <cp:contentStatus/>
  <cp:revision>49</cp:revision>
</cp:coreProperties>
</file>