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Załącznik nr 3 do ogloszenia o zamówiniu - formularz cenowy" sheetId="1" r:id="rId1"/>
    <sheet name="Załącznik nr 4 do ogłoszenia o zamówieniu - formularz cenowy" sheetId="2" r:id="rId2"/>
    <sheet name="Załącznik nr 5 do ogłoszenia o zamówieniu - formularz cenowy" sheetId="3" r:id="rId3"/>
    <sheet name="Załącznik nr 6 do ogłoszenia o zamówieniu - formularz cenowy" sheetId="4" r:id="rId4"/>
  </sheets>
  <definedNames>
    <definedName name="_xlnm.Print_Area" localSheetId="0">'Załącznik nr 3 do ogloszenia o zamówiniu - formularz cenowy'!$A$1:$L$22</definedName>
    <definedName name="Excel_BuiltIn_Print_Area" localSheetId="0">'Załącznik nr 3 do ogloszenia o zamówiniu - formularz cenowy'!$A$4:$L$10</definedName>
  </definedNames>
  <calcPr fullCalcOnLoad="1"/>
</workbook>
</file>

<file path=xl/sharedStrings.xml><?xml version="1.0" encoding="utf-8"?>
<sst xmlns="http://schemas.openxmlformats.org/spreadsheetml/2006/main" count="120" uniqueCount="37">
  <si>
    <t>Załącznik nr 3 do ogłoszenia o zamówieniu – formularz cenowy – zmodyfikowany</t>
  </si>
  <si>
    <t xml:space="preserve">Zadanie nr 1 „Wyżywienie 200 funkcjonariuszy Policji, skierowanych do realizacji zadań związanych z zabezpieczeniem porządku i bezpieczeństwa publicznego podczas wizyty Jego Świątobliwości Papieża Franciszka w Rzeczypospolitej Polskiej, zakwaterowanych w Domu Studenta nr 5 ,,MALUCH” Politechniki Częstochowskiej , z siedzibą w Częstochowie ul. Dekabrystów 26/30” </t>
  </si>
  <si>
    <t>FORMULARZ CENOWY</t>
  </si>
  <si>
    <t xml:space="preserve">na świadczenie usług całodziennego żywienia policjantów podczas trwania  wizyty Jego Świątobliwości Papieża Franciszka w Rzeczypospolitej Polskiej </t>
  </si>
  <si>
    <t>L.p.</t>
  </si>
  <si>
    <t xml:space="preserve">Miejsce świadczenia żywienia </t>
  </si>
  <si>
    <t>Przedmiot zamówienia –  posiłki w ramach stosowanych norm wyżywienia</t>
  </si>
  <si>
    <t>Wartość pieniężna posiłków  netto  wg zastosowanej normy wyżywienia określająca koszt surowca wg cen zakupu netto 
(zł)</t>
  </si>
  <si>
    <t>Oferowana marża gastronomiczna *
(%)</t>
  </si>
  <si>
    <t>Wartość oferowanej marży gastronomicznej – netto 
(zł)</t>
  </si>
  <si>
    <t>Wartość netto posiłków wg zastosowanej normy wyżywienia 
(suma kol. 4 
+ kol. 6)</t>
  </si>
  <si>
    <t xml:space="preserve">Ilość osób do wyzywienia </t>
  </si>
  <si>
    <t xml:space="preserve">ilość dni </t>
  </si>
  <si>
    <t>Wartość netto wyżywienia wg danej normy w okresie trwania umowy*
(kol. 7 x kol. 8x kol 9)</t>
  </si>
  <si>
    <t>Wartość VAT 8% (zł)
(kol 11 - 9)</t>
  </si>
  <si>
    <t>Wartość brutto wyżywienia wg danej normy w okresie trwania umowy* 
(kol. 10 + kol. 11)</t>
  </si>
  <si>
    <t xml:space="preserve">Całodzienne wyżywienie sił policyjnych skierowanych do zabezpieczenia  wizyty Jego Świątobliwości Papieża Franciszka w Rzeczypospolitej Polskiej </t>
  </si>
  <si>
    <t>RAZEM :</t>
  </si>
  <si>
    <r>
      <t>*</t>
    </r>
    <r>
      <rPr>
        <sz val="6"/>
        <rFont val="Arial Narrow"/>
        <family val="2"/>
      </rPr>
      <t>Uwaga</t>
    </r>
  </si>
  <si>
    <t>wymagana marża – do 100 %</t>
  </si>
  <si>
    <t>Lp</t>
  </si>
  <si>
    <t xml:space="preserve">Rodzaj posiłku </t>
  </si>
  <si>
    <t xml:space="preserve">Wartość (%) </t>
  </si>
  <si>
    <t xml:space="preserve">Cena jednostkowa netto </t>
  </si>
  <si>
    <t>Oferowana marża gastronomiczna * (%)</t>
  </si>
  <si>
    <t>Cena jednostkowa brutto</t>
  </si>
  <si>
    <t xml:space="preserve">Śniadanie </t>
  </si>
  <si>
    <t xml:space="preserve">Obiad </t>
  </si>
  <si>
    <t xml:space="preserve">Kolacja </t>
  </si>
  <si>
    <t>RAZEM</t>
  </si>
  <si>
    <t>Załącznik nr 4 do ogłoszenia o zamówieniu – formularz cenowy – zmodyfikowany</t>
  </si>
  <si>
    <t>Zadanie nr 2 „Wyżywienie 600 funkcjonariuszy Policji, skierowanych do realizacji zadań związanych z zabezpieczeniem porządku i bezpieczeństwa publicznego podczas wizyty Jego Świątobliwości Papieża Franciszka w Rzeczypospolitej Polskiej, zakwaterowanych w Domu Studenta nr 7 ,,HERKULES” Politechniki Częstochowskiej , z siedzibą w Częstochowie ul. Sowińskiego nr 40/48”</t>
  </si>
  <si>
    <t>Załącznik nr 5 do ogłoszenia o zamówieniu – formularz cenowy – zmodyfikowany</t>
  </si>
  <si>
    <t>Zadanie nr 3 „Wyżywienie 350 funkcjonariuszy Policji, skierowanych do realizacji zadań związanych z zabezpieczeniem porządku i bezpieczeństwa publicznego podczas wizyty Jego Świątobliwości Papieża Franciszka w Rzeczypospolitej Polskiej, zakwaterowanych w Domu Studenta nr 6 ,,SKRZAT” Akademii im. Jana Długosza z siedzibą w Częstochowie ul. Generała Jana Henryka Dąbrowskiego 76/78”</t>
  </si>
  <si>
    <t xml:space="preserve">Ilość osób do wyżywienia </t>
  </si>
  <si>
    <t>Załącznik nr 6 do ogłoszenia o zamówieniu – formularz cenowy – zmodyfikowany</t>
  </si>
  <si>
    <t>Zadanie nr 4 „Wyżywienie 140 funkcjonariuszy Policji, skierowanych do realizacji zadań związanych z zabezpieczeniem porządku i bezpieczeństwa publicznego podczas wizyty Jego Świątobliwości Papieża Franciszka w Rzeczypospolitej Polskiej, zakwaterowanych na terenie miasta Częstochowa”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</si>
</sst>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zł&quot;"/>
    <numFmt numFmtId="166" formatCode="_-* #,##0.00&quot; zł&quot;_-;\-* #,##0.00&quot; zł&quot;_-;_-* \-??&quot; zł&quot;_-;_-@_-"/>
    <numFmt numFmtId="167" formatCode="0%"/>
    <numFmt numFmtId="168" formatCode="#,##0"/>
    <numFmt numFmtId="169" formatCode="#,##0.00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i/>
      <sz val="8"/>
      <color indexed="8"/>
      <name val="Arial Narrow"/>
      <family val="2"/>
    </font>
    <font>
      <sz val="6"/>
      <name val="Arial Narrow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left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right" wrapText="1"/>
    </xf>
    <xf numFmtId="164" fontId="22" fillId="0" borderId="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 wrapText="1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3" xfId="0" applyNumberFormat="1" applyFont="1" applyBorder="1" applyAlignment="1">
      <alignment horizontal="center" wrapText="1"/>
    </xf>
    <xf numFmtId="164" fontId="18" fillId="0" borderId="12" xfId="0" applyNumberFormat="1" applyFont="1" applyBorder="1" applyAlignment="1">
      <alignment horizontal="center" wrapText="1"/>
    </xf>
    <xf numFmtId="164" fontId="18" fillId="0" borderId="11" xfId="0" applyNumberFormat="1" applyFont="1" applyBorder="1" applyAlignment="1">
      <alignment horizontal="center" wrapText="1"/>
    </xf>
    <xf numFmtId="164" fontId="23" fillId="0" borderId="11" xfId="0" applyFont="1" applyBorder="1" applyAlignment="1">
      <alignment vertical="center" wrapText="1"/>
    </xf>
    <xf numFmtId="164" fontId="18" fillId="0" borderId="12" xfId="0" applyNumberFormat="1" applyFont="1" applyBorder="1" applyAlignment="1">
      <alignment vertical="center" wrapText="1"/>
    </xf>
    <xf numFmtId="166" fontId="18" fillId="0" borderId="11" xfId="17" applyFont="1" applyFill="1" applyBorder="1" applyAlignment="1" applyProtection="1">
      <alignment horizontal="center" vertical="center" wrapText="1"/>
      <protection/>
    </xf>
    <xf numFmtId="167" fontId="18" fillId="0" borderId="11" xfId="19" applyFont="1" applyFill="1" applyBorder="1" applyAlignment="1" applyProtection="1">
      <alignment horizontal="center" vertical="center" wrapText="1"/>
      <protection/>
    </xf>
    <xf numFmtId="168" fontId="18" fillId="0" borderId="11" xfId="0" applyNumberFormat="1" applyFont="1" applyBorder="1" applyAlignment="1">
      <alignment horizontal="center" vertical="center" wrapText="1"/>
    </xf>
    <xf numFmtId="169" fontId="18" fillId="0" borderId="1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166" fontId="19" fillId="0" borderId="11" xfId="17" applyFont="1" applyFill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vertical="center" wrapText="1"/>
    </xf>
    <xf numFmtId="164" fontId="19" fillId="0" borderId="14" xfId="0" applyNumberFormat="1" applyFont="1" applyBorder="1" applyAlignment="1">
      <alignment horizontal="center" wrapText="1"/>
    </xf>
    <xf numFmtId="164" fontId="18" fillId="0" borderId="11" xfId="0" applyNumberFormat="1" applyFont="1" applyBorder="1" applyAlignment="1">
      <alignment wrapText="1"/>
    </xf>
    <xf numFmtId="167" fontId="18" fillId="0" borderId="11" xfId="0" applyNumberFormat="1" applyFont="1" applyBorder="1" applyAlignment="1">
      <alignment wrapText="1"/>
    </xf>
    <xf numFmtId="166" fontId="18" fillId="0" borderId="11" xfId="0" applyNumberFormat="1" applyFont="1" applyBorder="1" applyAlignment="1">
      <alignment wrapText="1"/>
    </xf>
    <xf numFmtId="164" fontId="18" fillId="0" borderId="14" xfId="0" applyNumberFormat="1" applyFont="1" applyBorder="1" applyAlignment="1">
      <alignment horizontal="center" wrapText="1"/>
    </xf>
    <xf numFmtId="164" fontId="18" fillId="0" borderId="14" xfId="0" applyNumberFormat="1" applyFont="1" applyBorder="1" applyAlignment="1">
      <alignment wrapText="1"/>
    </xf>
    <xf numFmtId="164" fontId="19" fillId="0" borderId="11" xfId="0" applyNumberFormat="1" applyFont="1" applyBorder="1" applyAlignment="1">
      <alignment horizontal="center" wrapText="1"/>
    </xf>
    <xf numFmtId="166" fontId="19" fillId="0" borderId="11" xfId="0" applyNumberFormat="1" applyFont="1" applyBorder="1" applyAlignment="1">
      <alignment wrapText="1"/>
    </xf>
    <xf numFmtId="164" fontId="20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="106" zoomScaleNormal="106" workbookViewId="0" topLeftCell="A1">
      <selection activeCell="A2" sqref="A2"/>
    </sheetView>
  </sheetViews>
  <sheetFormatPr defaultColWidth="11.19921875" defaultRowHeight="14.25"/>
  <cols>
    <col min="1" max="1" width="4" style="1" customWidth="1"/>
    <col min="2" max="2" width="13" style="1" customWidth="1"/>
    <col min="3" max="3" width="18" style="1" customWidth="1"/>
    <col min="4" max="4" width="16.5" style="1" customWidth="1"/>
    <col min="5" max="5" width="10.296875" style="1" customWidth="1"/>
    <col min="6" max="6" width="14.796875" style="1" customWidth="1"/>
    <col min="7" max="11" width="11.09765625" style="1" customWidth="1"/>
    <col min="12" max="12" width="10.59765625" style="1" customWidth="1"/>
    <col min="13" max="16384" width="11.09765625" style="1" customWidth="1"/>
  </cols>
  <sheetData>
    <row r="1" spans="1:12" ht="27" customHeight="1">
      <c r="A1" s="2"/>
      <c r="B1" s="3"/>
      <c r="I1" s="4" t="s">
        <v>0</v>
      </c>
      <c r="J1" s="4"/>
      <c r="K1" s="4"/>
      <c r="L1" s="4"/>
    </row>
    <row r="2" spans="1:12" ht="4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0:12" ht="13.5" customHeight="1">
      <c r="J3"/>
      <c r="K3" s="6"/>
      <c r="L3" s="6"/>
    </row>
    <row r="4" spans="1:12" ht="1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6.2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39.75" customHeight="1">
      <c r="A6" s="9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</row>
    <row r="7" spans="1:12" ht="50.2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ht="15.75" customHeight="1">
      <c r="A8" s="11">
        <v>1</v>
      </c>
      <c r="B8" s="12">
        <v>2</v>
      </c>
      <c r="C8" s="13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110.25" customHeight="1">
      <c r="A9" s="9">
        <v>1</v>
      </c>
      <c r="B9" s="14"/>
      <c r="C9" s="15" t="s">
        <v>16</v>
      </c>
      <c r="D9" s="16">
        <v>19.48</v>
      </c>
      <c r="E9" s="17"/>
      <c r="F9" s="16">
        <f>ROUND(D9*E9,2)</f>
        <v>0</v>
      </c>
      <c r="G9" s="16">
        <f>F9+D9</f>
        <v>19.48</v>
      </c>
      <c r="H9" s="18">
        <v>200</v>
      </c>
      <c r="I9" s="18">
        <v>6</v>
      </c>
      <c r="J9" s="16"/>
      <c r="K9" s="19">
        <f>L9-J9</f>
        <v>0</v>
      </c>
      <c r="L9" s="16">
        <f>ROUND(J9*1.08,2)</f>
        <v>0</v>
      </c>
    </row>
    <row r="10" spans="1:12" ht="33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>
        <f>SUM(L9:L9)</f>
        <v>0</v>
      </c>
    </row>
    <row r="12" spans="1:2" ht="24">
      <c r="A12" s="1" t="s">
        <v>18</v>
      </c>
      <c r="B12" s="1" t="s">
        <v>19</v>
      </c>
    </row>
    <row r="14" ht="14.25" customHeight="1"/>
    <row r="15" ht="15.75"/>
    <row r="16" spans="2:7" ht="35.25">
      <c r="B16" s="22" t="s">
        <v>20</v>
      </c>
      <c r="C16" s="22" t="s">
        <v>21</v>
      </c>
      <c r="D16" s="22" t="s">
        <v>22</v>
      </c>
      <c r="E16" s="22" t="s">
        <v>23</v>
      </c>
      <c r="F16" s="23" t="s">
        <v>24</v>
      </c>
      <c r="G16" s="24" t="s">
        <v>25</v>
      </c>
    </row>
    <row r="17" spans="2:7" ht="15.75">
      <c r="B17" s="25">
        <v>1</v>
      </c>
      <c r="C17" s="25" t="s">
        <v>26</v>
      </c>
      <c r="D17" s="26">
        <v>0.25</v>
      </c>
      <c r="E17" s="27">
        <f>G9*0.25</f>
        <v>4.87</v>
      </c>
      <c r="F17" s="28"/>
      <c r="G17" s="29"/>
    </row>
    <row r="18" spans="2:7" ht="15.75">
      <c r="B18" s="25">
        <v>2</v>
      </c>
      <c r="C18" s="25" t="s">
        <v>27</v>
      </c>
      <c r="D18" s="26">
        <v>0.5</v>
      </c>
      <c r="E18" s="27">
        <f>G9*0.5</f>
        <v>9.74</v>
      </c>
      <c r="F18" s="29"/>
      <c r="G18" s="29"/>
    </row>
    <row r="19" spans="2:7" ht="15.75">
      <c r="B19" s="25">
        <v>3</v>
      </c>
      <c r="C19" s="25" t="s">
        <v>28</v>
      </c>
      <c r="D19" s="26">
        <v>0.25</v>
      </c>
      <c r="E19" s="27">
        <f>G9*0.25</f>
        <v>4.87</v>
      </c>
      <c r="F19" s="29"/>
      <c r="G19" s="29"/>
    </row>
    <row r="20" spans="2:7" ht="15.75" customHeight="1">
      <c r="B20" s="30" t="s">
        <v>29</v>
      </c>
      <c r="C20" s="30"/>
      <c r="D20" s="30"/>
      <c r="E20" s="31">
        <f>SUM(E17:E19)</f>
        <v>19.48</v>
      </c>
      <c r="F20" s="29"/>
      <c r="G20" s="29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39375" right="0.31527777777777777" top="0.6694444444444444" bottom="0.27569444444444446" header="0.5118055555555555" footer="0.5118055555555555"/>
  <pageSetup horizontalDpi="300" verticalDpi="3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18" zoomScaleNormal="118" workbookViewId="0" topLeftCell="A1">
      <selection activeCell="H11" sqref="H11"/>
    </sheetView>
  </sheetViews>
  <sheetFormatPr defaultColWidth="11.19921875" defaultRowHeight="14.25"/>
  <cols>
    <col min="1" max="16384" width="10.5" style="0" customWidth="1"/>
  </cols>
  <sheetData>
    <row r="1" spans="1:12" ht="24.75" customHeight="1">
      <c r="A1" s="2"/>
      <c r="B1" s="3"/>
      <c r="C1" s="1"/>
      <c r="D1" s="1"/>
      <c r="E1" s="1"/>
      <c r="F1" s="1"/>
      <c r="G1" s="1"/>
      <c r="H1" s="1"/>
      <c r="I1" s="4" t="s">
        <v>30</v>
      </c>
      <c r="J1" s="4"/>
      <c r="K1" s="4"/>
      <c r="L1" s="4"/>
    </row>
    <row r="2" spans="1:12" ht="32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K3" s="6"/>
      <c r="L3" s="6"/>
    </row>
    <row r="4" spans="1:12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9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</row>
    <row r="7" spans="1:12" ht="95.2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1">
        <v>1</v>
      </c>
      <c r="B8" s="12">
        <v>2</v>
      </c>
      <c r="C8" s="13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109.5" customHeight="1">
      <c r="A9" s="9">
        <v>1</v>
      </c>
      <c r="B9" s="14"/>
      <c r="C9" s="15" t="s">
        <v>16</v>
      </c>
      <c r="D9" s="16">
        <v>19.48</v>
      </c>
      <c r="E9" s="17"/>
      <c r="F9" s="16">
        <f>ROUND(D9*E9,2)</f>
        <v>0</v>
      </c>
      <c r="G9" s="16">
        <f>F9+D9</f>
        <v>19.48</v>
      </c>
      <c r="H9" s="18">
        <v>600</v>
      </c>
      <c r="I9" s="18">
        <v>6</v>
      </c>
      <c r="J9" s="16"/>
      <c r="K9" s="19">
        <f>L9-J9</f>
        <v>0</v>
      </c>
      <c r="L9" s="16">
        <f>ROUND(J9*1.08,2)</f>
        <v>0</v>
      </c>
    </row>
    <row r="10" spans="1:12" ht="15.75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2" t="s">
        <v>20</v>
      </c>
      <c r="C16" s="22" t="s">
        <v>21</v>
      </c>
      <c r="D16" s="22" t="s">
        <v>22</v>
      </c>
      <c r="E16" s="22" t="s">
        <v>23</v>
      </c>
      <c r="F16" s="23" t="s">
        <v>24</v>
      </c>
      <c r="G16" s="24" t="s">
        <v>25</v>
      </c>
      <c r="H16" s="1"/>
      <c r="I16" s="1"/>
      <c r="J16" s="1"/>
      <c r="K16" s="1"/>
      <c r="L16" s="1"/>
    </row>
    <row r="17" spans="1:12" ht="15.75">
      <c r="A17" s="1"/>
      <c r="B17" s="25">
        <v>1</v>
      </c>
      <c r="C17" s="25" t="s">
        <v>26</v>
      </c>
      <c r="D17" s="26">
        <v>0.25</v>
      </c>
      <c r="E17" s="27">
        <f>G9*0.25</f>
        <v>4.87</v>
      </c>
      <c r="F17" s="28"/>
      <c r="G17" s="29"/>
      <c r="H17" s="1"/>
      <c r="I17" s="1"/>
      <c r="J17" s="1"/>
      <c r="K17" s="1"/>
      <c r="L17" s="1"/>
    </row>
    <row r="18" spans="1:12" ht="15.75">
      <c r="A18" s="1"/>
      <c r="B18" s="25">
        <v>2</v>
      </c>
      <c r="C18" s="25" t="s">
        <v>27</v>
      </c>
      <c r="D18" s="26">
        <v>0.5</v>
      </c>
      <c r="E18" s="27">
        <f>G9*0.5</f>
        <v>9.74</v>
      </c>
      <c r="F18" s="29"/>
      <c r="G18" s="29"/>
      <c r="H18" s="1"/>
      <c r="I18" s="1"/>
      <c r="J18" s="1"/>
      <c r="K18" s="1"/>
      <c r="L18" s="1"/>
    </row>
    <row r="19" spans="1:12" ht="15.75" customHeight="1">
      <c r="A19" s="1"/>
      <c r="B19" s="25">
        <v>3</v>
      </c>
      <c r="C19" s="25" t="s">
        <v>28</v>
      </c>
      <c r="D19" s="26">
        <v>0.25</v>
      </c>
      <c r="E19" s="27">
        <f>G9*0.25</f>
        <v>4.87</v>
      </c>
      <c r="F19" s="29"/>
      <c r="G19" s="29"/>
      <c r="H19" s="1"/>
      <c r="I19" s="1"/>
      <c r="J19" s="1"/>
      <c r="K19" s="1"/>
      <c r="L19" s="1"/>
    </row>
    <row r="20" spans="1:12" ht="15.75" customHeight="1">
      <c r="A20" s="1"/>
      <c r="B20" s="30" t="s">
        <v>29</v>
      </c>
      <c r="C20" s="30"/>
      <c r="D20" s="30"/>
      <c r="E20" s="31">
        <f>SUM(E17:E19)</f>
        <v>19.48</v>
      </c>
      <c r="F20" s="29"/>
      <c r="G20" s="29"/>
      <c r="H20" s="1"/>
      <c r="I20" s="1"/>
      <c r="J20" s="1"/>
      <c r="K20" s="1"/>
      <c r="L20" s="1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62"/>
  <headerFooter alignWithMargins="0"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118" zoomScaleNormal="118" workbookViewId="0" topLeftCell="A1">
      <selection activeCell="I12" sqref="I12"/>
    </sheetView>
  </sheetViews>
  <sheetFormatPr defaultColWidth="11.19921875" defaultRowHeight="14.25"/>
  <cols>
    <col min="1" max="3" width="10.5" style="0" customWidth="1"/>
    <col min="4" max="4" width="12.59765625" style="0" customWidth="1"/>
    <col min="5" max="16384" width="10.5" style="0" customWidth="1"/>
  </cols>
  <sheetData>
    <row r="1" spans="1:12" ht="21.75" customHeight="1">
      <c r="A1" s="2"/>
      <c r="B1" s="3"/>
      <c r="C1" s="1"/>
      <c r="D1" s="1"/>
      <c r="E1" s="1"/>
      <c r="F1" s="1"/>
      <c r="G1" s="1"/>
      <c r="H1" s="1"/>
      <c r="I1" s="4" t="s">
        <v>32</v>
      </c>
      <c r="J1" s="4"/>
      <c r="K1" s="4"/>
      <c r="L1" s="4"/>
    </row>
    <row r="2" spans="1:12" ht="46.5" customHeight="1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K3" s="6"/>
      <c r="L3" s="6"/>
    </row>
    <row r="4" spans="1:12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 customHeight="1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9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34</v>
      </c>
      <c r="I6" s="9" t="s">
        <v>12</v>
      </c>
      <c r="J6" s="9" t="s">
        <v>13</v>
      </c>
      <c r="K6" s="9" t="s">
        <v>14</v>
      </c>
      <c r="L6" s="9" t="s">
        <v>15</v>
      </c>
    </row>
    <row r="7" spans="1:12" ht="85.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1">
        <v>1</v>
      </c>
      <c r="B8" s="12">
        <v>2</v>
      </c>
      <c r="C8" s="13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126.75" customHeight="1">
      <c r="A9" s="9">
        <v>1</v>
      </c>
      <c r="B9" s="14"/>
      <c r="C9" s="15" t="s">
        <v>16</v>
      </c>
      <c r="D9" s="16">
        <v>19.48</v>
      </c>
      <c r="E9" s="17"/>
      <c r="F9" s="16">
        <f>ROUND(D9*E9,2)</f>
        <v>0</v>
      </c>
      <c r="G9" s="16">
        <f>F9+D9</f>
        <v>19.48</v>
      </c>
      <c r="H9" s="18">
        <v>350</v>
      </c>
      <c r="I9" s="18">
        <v>6</v>
      </c>
      <c r="J9" s="16"/>
      <c r="K9" s="19">
        <f>L9-J9</f>
        <v>0</v>
      </c>
      <c r="L9" s="16">
        <f>ROUND(J9*1.08,2)</f>
        <v>0</v>
      </c>
    </row>
    <row r="10" spans="1:12" ht="15.75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2" t="s">
        <v>20</v>
      </c>
      <c r="C16" s="22" t="s">
        <v>21</v>
      </c>
      <c r="D16" s="22" t="s">
        <v>22</v>
      </c>
      <c r="E16" s="22" t="s">
        <v>23</v>
      </c>
      <c r="F16" s="23" t="s">
        <v>24</v>
      </c>
      <c r="G16" s="24" t="s">
        <v>25</v>
      </c>
      <c r="H16" s="1"/>
      <c r="I16" s="1"/>
      <c r="J16" s="1"/>
      <c r="K16" s="1"/>
      <c r="L16" s="1"/>
    </row>
    <row r="17" spans="1:12" ht="15.75">
      <c r="A17" s="1"/>
      <c r="B17" s="25">
        <v>1</v>
      </c>
      <c r="C17" s="25" t="s">
        <v>26</v>
      </c>
      <c r="D17" s="26">
        <v>0.25</v>
      </c>
      <c r="E17" s="27">
        <f>G9*0.25</f>
        <v>4.87</v>
      </c>
      <c r="F17" s="28"/>
      <c r="G17" s="29"/>
      <c r="H17" s="1"/>
      <c r="I17" s="1"/>
      <c r="J17" s="1"/>
      <c r="K17" s="1"/>
      <c r="L17" s="1"/>
    </row>
    <row r="18" spans="1:12" ht="15.75">
      <c r="A18" s="1"/>
      <c r="B18" s="25">
        <v>2</v>
      </c>
      <c r="C18" s="25" t="s">
        <v>27</v>
      </c>
      <c r="D18" s="26">
        <v>0.5</v>
      </c>
      <c r="E18" s="27">
        <f>G9*0.5</f>
        <v>9.74</v>
      </c>
      <c r="F18" s="29"/>
      <c r="G18" s="29"/>
      <c r="H18" s="1"/>
      <c r="I18" s="1"/>
      <c r="J18" s="1"/>
      <c r="K18" s="1"/>
      <c r="L18" s="1"/>
    </row>
    <row r="19" spans="1:12" ht="15.75" customHeight="1">
      <c r="A19" s="1"/>
      <c r="B19" s="25">
        <v>3</v>
      </c>
      <c r="C19" s="25" t="s">
        <v>28</v>
      </c>
      <c r="D19" s="26">
        <v>0.25</v>
      </c>
      <c r="E19" s="27">
        <f>G9*0.25</f>
        <v>4.87</v>
      </c>
      <c r="F19" s="29"/>
      <c r="G19" s="29"/>
      <c r="H19" s="1"/>
      <c r="I19" s="1"/>
      <c r="J19" s="1"/>
      <c r="K19" s="1"/>
      <c r="L19" s="1"/>
    </row>
    <row r="20" spans="1:12" ht="15.75" customHeight="1">
      <c r="A20" s="1"/>
      <c r="B20" s="30" t="s">
        <v>29</v>
      </c>
      <c r="C20" s="30"/>
      <c r="D20" s="30"/>
      <c r="E20" s="31">
        <f>SUM(E17:E19)</f>
        <v>19.48</v>
      </c>
      <c r="F20" s="29"/>
      <c r="G20" s="29"/>
      <c r="H20" s="1"/>
      <c r="I20" s="1"/>
      <c r="J20" s="1"/>
      <c r="K20" s="1"/>
      <c r="L20" s="1"/>
    </row>
  </sheetData>
  <sheetProtection selectLockedCells="1" selectUnlockedCells="1"/>
  <mergeCells count="18">
    <mergeCell ref="I1:L1"/>
    <mergeCell ref="A2:L2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61"/>
  <headerFooter alignWithMargins="0"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18" zoomScaleNormal="118" workbookViewId="0" topLeftCell="A1">
      <selection activeCell="I9" sqref="I9"/>
    </sheetView>
  </sheetViews>
  <sheetFormatPr defaultColWidth="11.19921875" defaultRowHeight="14.25"/>
  <cols>
    <col min="1" max="16384" width="10.5" style="0" customWidth="1"/>
  </cols>
  <sheetData>
    <row r="1" spans="1:12" ht="15.75" customHeight="1">
      <c r="A1" s="2"/>
      <c r="B1" s="3"/>
      <c r="C1" s="1"/>
      <c r="D1" s="1"/>
      <c r="E1" s="1"/>
      <c r="F1" s="1"/>
      <c r="G1" s="34" t="s">
        <v>35</v>
      </c>
      <c r="H1" s="34"/>
      <c r="I1" s="34"/>
      <c r="J1" s="34"/>
      <c r="K1" s="34"/>
      <c r="L1" s="34"/>
    </row>
    <row r="2" spans="1:12" ht="57.75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>
      <c r="A6" s="9" t="s">
        <v>4</v>
      </c>
      <c r="B6" s="9" t="s">
        <v>5</v>
      </c>
      <c r="C6" s="10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34</v>
      </c>
      <c r="I6" s="9" t="s">
        <v>12</v>
      </c>
      <c r="J6" s="9" t="s">
        <v>13</v>
      </c>
      <c r="K6" s="9" t="s">
        <v>14</v>
      </c>
      <c r="L6" s="9" t="s">
        <v>15</v>
      </c>
    </row>
    <row r="7" spans="1:12" ht="88.5" customHeight="1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11">
        <v>1</v>
      </c>
      <c r="B8" s="12">
        <v>2</v>
      </c>
      <c r="C8" s="13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</row>
    <row r="9" spans="1:12" ht="117.75">
      <c r="A9" s="9">
        <v>1</v>
      </c>
      <c r="B9" s="14"/>
      <c r="C9" s="15" t="s">
        <v>16</v>
      </c>
      <c r="D9" s="16">
        <v>19.48</v>
      </c>
      <c r="E9" s="17"/>
      <c r="F9" s="16">
        <f>ROUND(D9*E9,2)</f>
        <v>0</v>
      </c>
      <c r="G9" s="16">
        <f>F9+D9</f>
        <v>19.48</v>
      </c>
      <c r="H9" s="18">
        <v>140</v>
      </c>
      <c r="I9" s="18">
        <v>6</v>
      </c>
      <c r="J9" s="16"/>
      <c r="K9" s="19">
        <f>L9-J9</f>
        <v>0</v>
      </c>
      <c r="L9" s="16">
        <f>ROUND(J9*1.08,2)</f>
        <v>0</v>
      </c>
    </row>
    <row r="10" spans="1:12" ht="15.75" customHeight="1">
      <c r="A10" s="20" t="s">
        <v>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>
        <f>SUM(L9:L9)</f>
        <v>0</v>
      </c>
    </row>
    <row r="11" spans="1:12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4">
      <c r="A12" s="1" t="s">
        <v>18</v>
      </c>
      <c r="B12" s="1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5">
      <c r="A16" s="1"/>
      <c r="B16" s="22" t="s">
        <v>20</v>
      </c>
      <c r="C16" s="22" t="s">
        <v>21</v>
      </c>
      <c r="D16" s="22" t="s">
        <v>22</v>
      </c>
      <c r="E16" s="22" t="s">
        <v>23</v>
      </c>
      <c r="F16" s="23" t="s">
        <v>24</v>
      </c>
      <c r="G16" s="24" t="s">
        <v>25</v>
      </c>
      <c r="H16" s="1"/>
      <c r="I16" s="1"/>
      <c r="J16" s="1"/>
      <c r="K16" s="1"/>
      <c r="L16" s="1"/>
    </row>
    <row r="17" spans="1:12" ht="15.75">
      <c r="A17" s="1"/>
      <c r="B17" s="25">
        <v>1</v>
      </c>
      <c r="C17" s="25" t="s">
        <v>26</v>
      </c>
      <c r="D17" s="26">
        <v>0.25</v>
      </c>
      <c r="E17" s="27">
        <f>G9*0.25</f>
        <v>4.87</v>
      </c>
      <c r="F17" s="28"/>
      <c r="G17" s="29"/>
      <c r="H17" s="1"/>
      <c r="I17" s="1"/>
      <c r="J17" s="1"/>
      <c r="K17" s="1"/>
      <c r="L17" s="1"/>
    </row>
    <row r="18" spans="1:12" ht="15.75">
      <c r="A18" s="1"/>
      <c r="B18" s="25">
        <v>2</v>
      </c>
      <c r="C18" s="25" t="s">
        <v>27</v>
      </c>
      <c r="D18" s="26">
        <v>0.5</v>
      </c>
      <c r="E18" s="27">
        <f>G9*0.5</f>
        <v>9.74</v>
      </c>
      <c r="F18" s="29"/>
      <c r="G18" s="29"/>
      <c r="H18" s="1"/>
      <c r="I18" s="1"/>
      <c r="J18" s="1"/>
      <c r="K18" s="1"/>
      <c r="L18" s="1"/>
    </row>
    <row r="19" spans="1:12" ht="15.75">
      <c r="A19" s="1"/>
      <c r="B19" s="25">
        <v>3</v>
      </c>
      <c r="C19" s="25" t="s">
        <v>28</v>
      </c>
      <c r="D19" s="26">
        <v>0.25</v>
      </c>
      <c r="E19" s="27">
        <f>G9*0.25</f>
        <v>4.87</v>
      </c>
      <c r="F19" s="29"/>
      <c r="G19" s="29"/>
      <c r="H19" s="1"/>
      <c r="I19" s="1"/>
      <c r="J19" s="1"/>
      <c r="K19" s="1"/>
      <c r="L19" s="1"/>
    </row>
    <row r="20" spans="1:12" ht="15.75" customHeight="1">
      <c r="A20" s="1"/>
      <c r="B20" s="30" t="s">
        <v>29</v>
      </c>
      <c r="C20" s="30"/>
      <c r="D20" s="30"/>
      <c r="E20" s="31">
        <f>SUM(E17:E19)</f>
        <v>19.48</v>
      </c>
      <c r="F20" s="29"/>
      <c r="G20" s="29"/>
      <c r="H20" s="1"/>
      <c r="I20" s="1"/>
      <c r="J20" s="1"/>
      <c r="K20" s="1"/>
      <c r="L20" s="1"/>
    </row>
  </sheetData>
  <sheetProtection selectLockedCells="1" selectUnlockedCells="1"/>
  <mergeCells count="19">
    <mergeCell ref="G1:L1"/>
    <mergeCell ref="A2:L2"/>
    <mergeCell ref="A3:L3"/>
    <mergeCell ref="A4:L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10:K10"/>
    <mergeCell ref="B20:D20"/>
  </mergeCells>
  <printOptions/>
  <pageMargins left="0.7875" right="0.7875" top="0.7875" bottom="1.0527777777777778" header="0.5118055555555555" footer="0.7875"/>
  <pageSetup horizontalDpi="300" verticalDpi="300" orientation="landscape" paperSize="9" scale="76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Rojek</dc:creator>
  <cp:keywords/>
  <dc:description/>
  <cp:lastModifiedBy/>
  <cp:lastPrinted>2016-05-16T08:03:44Z</cp:lastPrinted>
  <dcterms:created xsi:type="dcterms:W3CDTF">2010-02-14T09:31:36Z</dcterms:created>
  <dcterms:modified xsi:type="dcterms:W3CDTF">2016-05-17T10:39:39Z</dcterms:modified>
  <cp:category/>
  <cp:version/>
  <cp:contentType/>
  <cp:contentStatus/>
  <cp:revision>12</cp:revision>
</cp:coreProperties>
</file>